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axwellsin-my.sharepoint.com/personal/cs_maxwells_in/Documents/Desktop/SK/"/>
    </mc:Choice>
  </mc:AlternateContent>
  <xr:revisionPtr revIDLastSave="21" documentId="14_{906DFAC4-46EE-43A5-908D-E2F5423A2590}" xr6:coauthVersionLast="47" xr6:coauthVersionMax="47" xr10:uidLastSave="{56834FF3-4F01-4BA7-87C8-7773E038A8BC}"/>
  <bookViews>
    <workbookView xWindow="-110" yWindow="-110" windowWidth="19420" windowHeight="11500" tabRatio="500" xr2:uid="{00000000-000D-0000-FFFF-FFFF00000000}"/>
  </bookViews>
  <sheets>
    <sheet name="Read Me" sheetId="1" r:id="rId1"/>
    <sheet name="1. Master Tracker" sheetId="2" r:id="rId2"/>
    <sheet name="2. Change Register" sheetId="3" r:id="rId3"/>
    <sheet name="3. Monitor" sheetId="4" r:id="rId4"/>
    <sheet name="4. Filing Checklist" sheetId="5" r:id="rId5"/>
    <sheet name="5. Action Calendar" sheetId="6" r:id="rId6"/>
    <sheet name="6. Change Log" sheetId="7" r:id="rId7"/>
  </sheets>
  <definedNames>
    <definedName name="_xlnm._FilterDatabase" localSheetId="1" hidden="1">'1. Master Tracker'!$A$3:$R$3</definedName>
    <definedName name="_xlnm._FilterDatabase" localSheetId="2" hidden="1">'2. Change Register'!$A$3:$M$3</definedName>
    <definedName name="_xlnm._FilterDatabase" localSheetId="5" hidden="1">'5. Action Calendar'!$A$3:$I$3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4" i="2" l="1"/>
  <c r="C10" i="6"/>
  <c r="B10" i="6"/>
  <c r="A10" i="6"/>
  <c r="C9" i="6"/>
  <c r="B9" i="6"/>
  <c r="A9" i="6"/>
  <c r="C8" i="6"/>
  <c r="B8" i="6"/>
  <c r="A8" i="6"/>
  <c r="C7" i="6"/>
  <c r="B7" i="6"/>
  <c r="A7" i="6"/>
  <c r="C6" i="6"/>
  <c r="B6" i="6"/>
  <c r="A6" i="6"/>
  <c r="C5" i="6"/>
  <c r="B5" i="6"/>
  <c r="A5" i="6"/>
  <c r="C4" i="6"/>
  <c r="B4" i="6"/>
  <c r="A4" i="6"/>
  <c r="I11" i="4"/>
  <c r="I10" i="4"/>
  <c r="I9" i="4"/>
  <c r="I8" i="4"/>
  <c r="I7" i="4"/>
  <c r="I6" i="4"/>
  <c r="I4" i="4"/>
  <c r="I18" i="3"/>
  <c r="J18" i="3" s="1"/>
  <c r="I17" i="3"/>
  <c r="J17" i="3" s="1"/>
  <c r="I16" i="3"/>
  <c r="J16" i="3" s="1"/>
  <c r="I15" i="3"/>
  <c r="J15" i="3" s="1"/>
  <c r="I14" i="3"/>
  <c r="J14" i="3" s="1"/>
  <c r="I13" i="3"/>
  <c r="J13" i="3" s="1"/>
  <c r="I12" i="3"/>
  <c r="J12" i="3" s="1"/>
  <c r="I11" i="3"/>
  <c r="J11" i="3" s="1"/>
  <c r="I10" i="3"/>
  <c r="J10" i="3" s="1"/>
  <c r="I9" i="3"/>
  <c r="J9" i="3" s="1"/>
  <c r="I8" i="3"/>
  <c r="J8" i="3" s="1"/>
  <c r="I7" i="3"/>
  <c r="J7" i="3" s="1"/>
  <c r="I6" i="3"/>
  <c r="J6" i="3" s="1"/>
  <c r="I5" i="3"/>
  <c r="J5" i="3" s="1"/>
  <c r="I4" i="3"/>
  <c r="J4" i="3" s="1"/>
  <c r="L10" i="2"/>
  <c r="D10" i="6" s="1"/>
  <c r="L9" i="2"/>
  <c r="E9" i="6" s="1"/>
  <c r="L8" i="2"/>
  <c r="F8" i="6" s="1"/>
  <c r="L7" i="2"/>
  <c r="G7" i="6" s="1"/>
  <c r="L6" i="2"/>
  <c r="H6" i="6" s="1"/>
  <c r="L5" i="2"/>
  <c r="I5" i="6" s="1"/>
  <c r="B2" i="2"/>
  <c r="N8" i="2" l="1"/>
  <c r="I6" i="6"/>
  <c r="H7" i="6"/>
  <c r="G8" i="6"/>
  <c r="F9" i="6"/>
  <c r="E10" i="6"/>
  <c r="N6" i="2"/>
  <c r="D4" i="6"/>
  <c r="I7" i="6"/>
  <c r="H8" i="6"/>
  <c r="G9" i="6"/>
  <c r="F10" i="6"/>
  <c r="N9" i="2"/>
  <c r="E4" i="6"/>
  <c r="D5" i="6"/>
  <c r="I8" i="6"/>
  <c r="H9" i="6"/>
  <c r="G10" i="6"/>
  <c r="F4" i="6"/>
  <c r="E5" i="6"/>
  <c r="D6" i="6"/>
  <c r="I9" i="6"/>
  <c r="H10" i="6"/>
  <c r="G4" i="6"/>
  <c r="F5" i="6"/>
  <c r="E6" i="6"/>
  <c r="D7" i="6"/>
  <c r="I10" i="6"/>
  <c r="H4" i="6"/>
  <c r="G5" i="6"/>
  <c r="F6" i="6"/>
  <c r="E7" i="6"/>
  <c r="D8" i="6"/>
  <c r="N7" i="2"/>
  <c r="N10" i="2"/>
  <c r="N5" i="2"/>
  <c r="I4" i="6"/>
  <c r="H5" i="6"/>
  <c r="G6" i="6"/>
  <c r="F7" i="6"/>
  <c r="E8" i="6"/>
  <c r="D9" i="6"/>
  <c r="N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L3" authorId="0" shapeId="0" xr:uid="{00000000-0006-0000-0100-000001000000}">
      <text>
        <r>
          <rPr>
            <sz val="10"/>
            <rFont val="Arial"/>
            <family val="2"/>
          </rPr>
          <t>Per MCA illustration under G.S.R. 943(E):
• DIN allotted ON OR BEFORE 31.03.2025 + KYC already filed → next due 30-Jun-2028
• DIN allotted in FY 2025-26 → first filing due 30-Jun-2029
Formula assumes the former (most common case). Override manually for FY-2025-26 allotments.</t>
        </r>
      </text>
    </comment>
  </commentList>
</comments>
</file>

<file path=xl/sharedStrings.xml><?xml version="1.0" encoding="utf-8"?>
<sst xmlns="http://schemas.openxmlformats.org/spreadsheetml/2006/main" count="163" uniqueCount="153">
  <si>
    <t>DIR-3 KYC COMPLIANCE TRACKER</t>
  </si>
  <si>
    <t>Notification</t>
  </si>
  <si>
    <t>Effective date</t>
  </si>
  <si>
    <t>Form now used</t>
  </si>
  <si>
    <t>Frequency</t>
  </si>
  <si>
    <t>Due date</t>
  </si>
  <si>
    <t>Change-in-details</t>
  </si>
  <si>
    <t>Mid-cycle updates</t>
  </si>
  <si>
    <t>DSC &amp; Professional Cert.</t>
  </si>
  <si>
    <t>Non-compliance</t>
  </si>
  <si>
    <t>HOW THIS WORKBOOK IS STRUCTURED</t>
  </si>
  <si>
    <t>1. Master Tracker</t>
  </si>
  <si>
    <t>2. Change Register</t>
  </si>
  <si>
    <t>4. Filing Checklist</t>
  </si>
  <si>
    <t>5. Action Calendar</t>
  </si>
  <si>
    <t>6. Change Log</t>
  </si>
  <si>
    <t>Version history of this workbook.</t>
  </si>
  <si>
    <t>TRAFFIC-LIGHT LEGEND</t>
  </si>
  <si>
    <t>RED — Overdue</t>
  </si>
  <si>
    <t>AMBER — Within 30 days</t>
  </si>
  <si>
    <t>File IMMEDIATELY. Collect docs, complete OTP, file.</t>
  </si>
  <si>
    <t>YELLOW — Within 90 days</t>
  </si>
  <si>
    <t>GREEN — &gt; 90 days</t>
  </si>
  <si>
    <t>GREY — Monitor only</t>
  </si>
  <si>
    <t>TODAY:</t>
  </si>
  <si>
    <t>Company</t>
  </si>
  <si>
    <t>Director Name</t>
  </si>
  <si>
    <t>DIN</t>
  </si>
  <si>
    <t>Category</t>
  </si>
  <si>
    <t>Date of Appointment</t>
  </si>
  <si>
    <t>DIN Allotment FY</t>
  </si>
  <si>
    <t>Last KYC Form Type</t>
  </si>
  <si>
    <t>Last KYC Filed On</t>
  </si>
  <si>
    <t>Last KYC SRN</t>
  </si>
  <si>
    <t>Next KYC Due Date</t>
  </si>
  <si>
    <t>Remarks / Evidence</t>
  </si>
  <si>
    <t>MESL</t>
  </si>
  <si>
    <t>No</t>
  </si>
  <si>
    <t>Puja Kasera</t>
  </si>
  <si>
    <t>09327558</t>
  </si>
  <si>
    <t>Director</t>
  </si>
  <si>
    <t>Nature of change</t>
  </si>
  <si>
    <t>Old value</t>
  </si>
  <si>
    <t>New value</t>
  </si>
  <si>
    <t>Date change effective</t>
  </si>
  <si>
    <t>Days to deadline</t>
  </si>
  <si>
    <t>Filing status</t>
  </si>
  <si>
    <t>SRN of filing</t>
  </si>
  <si>
    <t>Remarks</t>
  </si>
  <si>
    <t>MONITORING LOG — Directors whose DIR-3 KYC is filed via another company</t>
  </si>
  <si>
    <t>Our Company</t>
  </si>
  <si>
    <t>Principal Company (where KYC filed)</t>
  </si>
  <si>
    <t>SRN Evidence Received? (Y/N)</t>
  </si>
  <si>
    <t>Follow-up Dates &amp; Remarks</t>
  </si>
  <si>
    <t>Other Co. — confirm name</t>
  </si>
  <si>
    <t>T-90 follow-up reminder to be sent Apr 2028.</t>
  </si>
  <si>
    <t>Stage</t>
  </si>
  <si>
    <t>#</t>
  </si>
  <si>
    <t>Activity</t>
  </si>
  <si>
    <t>Status</t>
  </si>
  <si>
    <t>Date</t>
  </si>
  <si>
    <t>Remarks / Reference</t>
  </si>
  <si>
    <t>Pull DIN master data from MCA master data (Master Data → View Public Documents → DIN Services). Confirm DIN is Active and no 'Deactivated' flag.</t>
  </si>
  <si>
    <t>Compare MCA data with internal register of directors under s.170 of the Cos. Act, 2013. Reconcile any differences.</t>
  </si>
  <si>
    <t>Send intimation email to the director with: (a) next KYC due date, (b) list of documents required, (c) request for confirmation that mobile/email/residential address are UNCHANGED since last filing.</t>
  </si>
  <si>
    <t>Collect self-attested copies of: PAN (mandatory for Indian citizens), Aadhaar (mandatory where Aadhaar issued), Passport (mandatory for foreign nationals; optional for Indians — but required for DIN if no other proof), Driving Licence / Voter ID (optional).</t>
  </si>
  <si>
    <t>For foreign nationals: all documents to be NOTARIZED and APOSTILLED / consularised from the country of residence.</t>
  </si>
  <si>
    <t>Prepare / renew PCS engagement letter (if change filing). Obtain representation letter from director.</t>
  </si>
  <si>
    <t>Check Rule 12A timing: KYC is due on or before 30 June of the 3rd following FY. Set internal buffer of 15 days minimum before due date.</t>
  </si>
  <si>
    <t>FILING (T−30 to T−7 days)</t>
  </si>
  <si>
    <t>Log in to MCA V3 portal (www.mca.gov.in) with director's business-user credentials.</t>
  </si>
  <si>
    <t>Navigate to MCA Services → DIN Services → Form DIR-3 KYC Web.</t>
  </si>
  <si>
    <t>Enter DIN; system pre-fills data. If message reads 'Director KYC already done for this year' — no action needed; save screenshot for file.</t>
  </si>
  <si>
    <t>Enter personal mobile no. and personal email ID exactly as held by director. Trigger OTPs on both.</t>
  </si>
  <si>
    <t>Complete OTP verification within validity period (usually 15–30 mins). Re-trigger if expired.</t>
  </si>
  <si>
    <t>Verify all pre-filled fields (name, father's name, DOB, nationality, PAN, Aadhaar, passport, address). Flag any mismatch with supporting KYC.</t>
  </si>
  <si>
    <t>If CHANGE filing: attach DSC of director; affix DSC of certifying PCS/CA/CMA; upload change supporting (new proof of address, etc.).</t>
  </si>
  <si>
    <t>Submit form → download and save SRN acknowledgment PDF.</t>
  </si>
  <si>
    <t>For change filings: pay the fee per Cos. (Registration Offices and Fees) Rules, 2014 via challan. Save the challan PDF.</t>
  </si>
  <si>
    <t>Save the G.A.R.7 Receipt (always generated on submission).</t>
  </si>
  <si>
    <t>POST-FILING (T+0 to T+15 days)</t>
  </si>
  <si>
    <t>Save SRN acknowledgment + G.A.R.7 receipt + challan (if any) in director's Compliance Folder → DIR-3 KYC → FY folder.</t>
  </si>
  <si>
    <t>Update Master Tracker (Sheet 1): enter Last Filed On date, Last SRN, and FY Covered. Next Due auto-refreshes.</t>
  </si>
  <si>
    <t>Mark the activity in the secretarial compliance register maintained for the Company.</t>
  </si>
  <si>
    <t>Place an intimation note before the next Board Meeting — routine compliance item (MESL: Section 173 BM; Foundation/SEPL: as per their calendar).</t>
  </si>
  <si>
    <t>Retain all underlying KYC documents for a minimum of 8 years (Section 128 read with s.92 best practice) in both soft and physical form.</t>
  </si>
  <si>
    <t>Verify DIN status on MCA portal shows 'Approved'; confirm no deactivation flag.</t>
  </si>
  <si>
    <t>MONITOR-ONLY (for directors whose KYC is filed by another CS)</t>
  </si>
  <si>
    <t>At T-90 days: send first email to the other-company CS requesting timeline of their DIR-3 KYC filing.</t>
  </si>
  <si>
    <t>At T-60 days: first follow-up if no response.</t>
  </si>
  <si>
    <t>Save SRN evidence in the director's compliance folder at MESL. Update Sheet 3 (Monitor — Other CS).</t>
  </si>
  <si>
    <t>Verify on MCA portal (without filing) by entering the DIN in the DIR-3 KYC Web initial screen — portal will show 'Director KYC already done for this year' if SRN exists.</t>
  </si>
  <si>
    <t>ACTION CALENDAR — auto-generated trigger dates</t>
  </si>
  <si>
    <t>Derived from '1. Master Tracker'. Update the Master Tracker after each filing and these dates will recompute on next open.</t>
  </si>
  <si>
    <t>T−90 reminder</t>
  </si>
  <si>
    <t>T−60 reminder</t>
  </si>
  <si>
    <t>T−30 reminder</t>
  </si>
  <si>
    <t>T−15 reminder</t>
  </si>
  <si>
    <t>T−7 reminder</t>
  </si>
  <si>
    <t>DUE DATE</t>
  </si>
  <si>
    <t>WORKBOOK CHANGE LOG</t>
  </si>
  <si>
    <t>Version</t>
  </si>
  <si>
    <t>Changed by</t>
  </si>
  <si>
    <t>Summary of change</t>
  </si>
  <si>
    <t>STATUTORY BASIS:</t>
  </si>
  <si>
    <t>Principal rule</t>
  </si>
  <si>
    <t>Rule 12A of the Companies (Appointment and Qualification of Directors) Rules, 2014.</t>
  </si>
  <si>
    <t>Amending rule(s)</t>
  </si>
  <si>
    <t>The Companies (Appointment and Qualification of Directors) Amendment Rules, 2025.</t>
  </si>
  <si>
    <t>G.S.R. 943(E) dated 31st December 2025.</t>
  </si>
  <si>
    <t>31st March 2026</t>
  </si>
  <si>
    <t>Form DIR-3 KYC Web (single unified form; E-Form DIR-3 KYC + DIR-3 KYC-Web both stand substituted)</t>
  </si>
  <si>
    <t>30th JUNE of the third following financial year (earlier: 30 September)</t>
  </si>
  <si>
    <t>Do NOT reset the 3 year cycle</t>
  </si>
  <si>
    <t>Required only when filing is for change in mobile/email/address; routine 3 yearly KYC is OTP based</t>
  </si>
  <si>
    <t>DIN deactivation: Re-activation fee Rs. 5,000/- (Rule 11(2) &amp; (3))</t>
  </si>
  <si>
    <t>Single view compliance dashboard: every DIN Krati is responsible for, plus monitor only DINs. Auto flags next due date, days remaining, and traffic light status.</t>
  </si>
  <si>
    <t>30 day window tracker. Every time a director notifies a change in mobile / email / residential address, a row is added. Excel auto computes the 30 day deadline and warns if it is approaching or breached.</t>
  </si>
  <si>
    <t xml:space="preserve">3. Monitor </t>
  </si>
  <si>
    <t>Per director document checklist: documents to collect, OTP verification, DSC (if applicable), engagement letter, professional certification, pre filing cross checks, post filing retention.</t>
  </si>
  <si>
    <t>Forward looking calendar of reminders: 90, 60, 30, 15, 7 day and due date triggers for every director.</t>
  </si>
  <si>
    <t>Due date is past. DIN at risk of deactivation. Immediate filing + Rs. 5,000/- Re-activation fee if already deactivated.</t>
  </si>
  <si>
    <t>Start the process: send engagement letter, collect self-attested KYC set, confirm no change in particulars.</t>
  </si>
  <si>
    <t>No active action required. Rechecks on 1st April each year during compliance calendar review.</t>
  </si>
  <si>
    <t>MASTER COMPLIANCE TRACKER: DIR-3 KYC (triennial cycle from 31.03.2026)</t>
  </si>
  <si>
    <t>Sr. No.</t>
  </si>
  <si>
    <t>FY covered by last KYC</t>
  </si>
  <si>
    <t>Days to due</t>
  </si>
  <si>
    <t>Status (Auto)</t>
  </si>
  <si>
    <t>Filed by 
(Self / Other CS)</t>
  </si>
  <si>
    <t>If other CS / Principal Co.</t>
  </si>
  <si>
    <t>Mobile/Email/Add. changed?</t>
  </si>
  <si>
    <t>30 DAY CHANGE REGISTER — Rule 12A(2) of the Companies (Appointment &amp; Qualification of Directors) Rules, 2014.</t>
  </si>
  <si>
    <t>Sr. No</t>
  </si>
  <si>
    <t>30 day deadline</t>
  </si>
  <si>
    <t>Contact Number</t>
  </si>
  <si>
    <t>Email</t>
  </si>
  <si>
    <t>Next KYC due</t>
  </si>
  <si>
    <t>Date evidence Obtained</t>
  </si>
  <si>
    <t>cspujakasera01@gmail.com</t>
  </si>
  <si>
    <t>EACH DIRECTOR DIR-3 KYC WEB FILING CHECKLIST</t>
  </si>
  <si>
    <t>Tick each item as "Done" before proceeding to next stage. Keep a dated copy of this checklist in the director's compliance folder after each filing cycle.</t>
  </si>
  <si>
    <t>PRE-FILING 
(T−60 to T−30 days)</t>
  </si>
  <si>
    <t xml:space="preserve">Confirm current personal mobile number and personal email ID (must belong to the director personally). </t>
  </si>
  <si>
    <t>Identify IF any of mobile / email / residential address has CHANGED. If yes → this is a CHANGE filing (DSC + professional cert. required; fee payable); parallel log in Change Register sheet.</t>
  </si>
  <si>
    <t>If it is a routine 3 yearly KYC with NO changes → OTP verification only, no DSC or professional certification needed.</t>
  </si>
  <si>
    <t>At T-30 days: escalate to the director personally.</t>
  </si>
  <si>
    <t>At T-15 days: if still no confirmation, put a written note on file.</t>
  </si>
  <si>
    <t>Upon filing: obtain the SRN, copy of acknowledgment receipt by email.</t>
  </si>
  <si>
    <r>
      <t xml:space="preserve">CS does not file the KYC for these directors, but MUST obtain documentary evidence (SRN/Acknowledgemengt Receipt/E-mail confirmation) </t>
    </r>
    <r>
      <rPr>
        <b/>
        <i/>
        <sz val="10"/>
        <color theme="4" tint="-0.499984740745262"/>
        <rFont val="Times New Roman"/>
        <family val="1"/>
      </rPr>
      <t xml:space="preserve">BEFORE </t>
    </r>
    <r>
      <rPr>
        <i/>
        <sz val="10"/>
        <color theme="4" tint="-0.499984740745262"/>
        <rFont val="Times New Roman"/>
        <family val="1"/>
      </rPr>
      <t xml:space="preserve">the </t>
    </r>
    <r>
      <rPr>
        <b/>
        <i/>
        <sz val="10"/>
        <color theme="4" tint="-0.499984740745262"/>
        <rFont val="Times New Roman"/>
        <family val="1"/>
      </rPr>
      <t xml:space="preserve">30th June </t>
    </r>
    <r>
      <rPr>
        <i/>
        <sz val="10"/>
        <color theme="4" tint="-0.499984740745262"/>
        <rFont val="Times New Roman"/>
        <family val="1"/>
      </rPr>
      <t>due date so that MESL's Secretarial Standards and register of directors are in order. Follow up at T-90, T-60, T-30, T-15 and T-7 days.</t>
    </r>
  </si>
  <si>
    <r>
      <t xml:space="preserve">Whenever a director notifies a change in Mobile No., Email ID or residential address, log it here. File Form DIR-3 KYC Web within 30 days along with fee. This filing requires DSC + professional certification (CS/CA/CMA). Such a mid cycle update does </t>
    </r>
    <r>
      <rPr>
        <b/>
        <i/>
        <sz val="10"/>
        <color theme="4" tint="-0.499984740745262"/>
        <rFont val="Times New Roman"/>
        <family val="1"/>
      </rPr>
      <t xml:space="preserve">NOT </t>
    </r>
    <r>
      <rPr>
        <i/>
        <sz val="10"/>
        <color theme="4" tint="-0.499984740745262"/>
        <rFont val="Times New Roman"/>
        <family val="1"/>
      </rPr>
      <t>reset the 3 year KYC cycle.</t>
    </r>
  </si>
  <si>
    <r>
      <rPr>
        <b/>
        <i/>
        <sz val="10"/>
        <color theme="4" tint="-0.499984740745262"/>
        <rFont val="Times New Roman"/>
        <family val="1"/>
      </rPr>
      <t xml:space="preserve">Once every THIRD </t>
    </r>
    <r>
      <rPr>
        <sz val="10"/>
        <color theme="4" tint="-0.499984740745262"/>
        <rFont val="Times New Roman"/>
        <family val="1"/>
      </rPr>
      <t>consecutive financial year</t>
    </r>
  </si>
  <si>
    <r>
      <t xml:space="preserve">Any change in mobile no. / email ID / residential address → file DIR-3 KYC Web </t>
    </r>
    <r>
      <rPr>
        <b/>
        <sz val="10"/>
        <color theme="4" tint="-0.499984740745262"/>
        <rFont val="Times New Roman"/>
        <family val="1"/>
      </rPr>
      <t>within 30 DAYS with fee (Rs. 500/-)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</si>
</sst>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;[Red]\-0;\-"/>
  </numFmts>
  <fonts count="16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sz val="11"/>
      <color theme="1"/>
      <name val="Times New Roman"/>
      <family val="1"/>
    </font>
    <font>
      <u/>
      <sz val="11"/>
      <color theme="10"/>
      <name val="Calibri"/>
      <family val="2"/>
      <charset val="1"/>
    </font>
    <font>
      <b/>
      <sz val="14"/>
      <color theme="4" tint="-0.499984740745262"/>
      <name val="Times New Roman"/>
      <family val="1"/>
    </font>
    <font>
      <sz val="11"/>
      <color theme="4" tint="-0.499984740745262"/>
      <name val="Times New Roman"/>
      <family val="1"/>
    </font>
    <font>
      <b/>
      <sz val="11"/>
      <color theme="4" tint="-0.499984740745262"/>
      <name val="Times New Roman"/>
      <family val="1"/>
    </font>
    <font>
      <sz val="10"/>
      <color theme="4" tint="-0.499984740745262"/>
      <name val="Times New Roman"/>
      <family val="1"/>
    </font>
    <font>
      <i/>
      <sz val="10"/>
      <color theme="4" tint="-0.499984740745262"/>
      <name val="Times New Roman"/>
      <family val="1"/>
    </font>
    <font>
      <b/>
      <sz val="10"/>
      <color theme="4" tint="-0.499984740745262"/>
      <name val="Times New Roman"/>
      <family val="1"/>
    </font>
    <font>
      <b/>
      <sz val="11"/>
      <color theme="0"/>
      <name val="Times New Roman"/>
      <family val="1"/>
    </font>
    <font>
      <sz val="11"/>
      <color theme="0"/>
      <name val="Times New Roman"/>
      <family val="1"/>
    </font>
    <font>
      <b/>
      <i/>
      <sz val="10"/>
      <color theme="4" tint="-0.499984740745262"/>
      <name val="Times New Roman"/>
      <family val="1"/>
    </font>
    <font>
      <u/>
      <sz val="10"/>
      <color theme="4" tint="-0.499984740745262"/>
      <name val="Times New Roman"/>
      <family val="1"/>
    </font>
    <font>
      <sz val="11"/>
      <color theme="0"/>
      <name val="Calibri"/>
      <family val="2"/>
      <charset val="1"/>
    </font>
    <font>
      <b/>
      <sz val="16"/>
      <color theme="4" tint="-0.49998474074526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D9E1F2"/>
        <bgColor rgb="FFEDEDED"/>
      </patternFill>
    </fill>
    <fill>
      <patternFill patternType="solid">
        <fgColor rgb="FFF8CBAD"/>
        <bgColor rgb="FFFFE699"/>
      </patternFill>
    </fill>
    <fill>
      <patternFill patternType="solid">
        <fgColor rgb="FFFFE699"/>
        <bgColor rgb="FFFFF2CC"/>
      </patternFill>
    </fill>
    <fill>
      <patternFill patternType="solid">
        <fgColor rgb="FFFFF2CC"/>
        <bgColor rgb="FFEDEDED"/>
      </patternFill>
    </fill>
    <fill>
      <patternFill patternType="solid">
        <fgColor rgb="FFC6E0B4"/>
        <bgColor rgb="FFD9E1F2"/>
      </patternFill>
    </fill>
    <fill>
      <patternFill patternType="solid">
        <fgColor rgb="FFEDEDED"/>
        <bgColor rgb="FFD9E1F2"/>
      </patternFill>
    </fill>
    <fill>
      <patternFill patternType="solid">
        <fgColor rgb="FF1F4E78"/>
        <bgColor rgb="FF003366"/>
      </patternFill>
    </fill>
  </fills>
  <borders count="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/>
      <bottom style="thin">
        <color rgb="FFBFBFB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0" fillId="8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14" fillId="0" borderId="0" xfId="0" applyFont="1"/>
    <xf numFmtId="0" fontId="9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0">
    <dxf>
      <fill>
        <patternFill>
          <bgColor rgb="FFFFF2CC"/>
        </patternFill>
      </fill>
    </dxf>
    <dxf>
      <font>
        <b/>
        <color rgb="FF9C5700"/>
      </font>
      <fill>
        <patternFill>
          <bgColor rgb="FFFFE699"/>
        </patternFill>
      </fill>
    </dxf>
    <dxf>
      <fill>
        <patternFill>
          <bgColor rgb="FFFFF2CC"/>
        </patternFill>
      </fill>
    </dxf>
    <dxf>
      <fill>
        <patternFill>
          <bgColor rgb="FFFFE699"/>
        </patternFill>
      </fill>
    </dxf>
    <dxf>
      <font>
        <b/>
        <color rgb="FF9C0006"/>
      </font>
      <fill>
        <patternFill>
          <bgColor rgb="FFF8CBAD"/>
        </patternFill>
      </fill>
    </dxf>
    <dxf>
      <font>
        <b/>
        <color rgb="FF3F3F3F"/>
        <name val="Arial"/>
        <charset val="1"/>
      </font>
      <fill>
        <patternFill>
          <bgColor rgb="FFEDEDED"/>
        </patternFill>
      </fill>
    </dxf>
    <dxf>
      <font>
        <b/>
        <color rgb="FF375623"/>
        <name val="Arial"/>
        <charset val="1"/>
      </font>
      <fill>
        <patternFill>
          <bgColor rgb="FFC6E0B4"/>
        </patternFill>
      </fill>
    </dxf>
    <dxf>
      <font>
        <b/>
        <color rgb="FF7F6000"/>
        <name val="Arial"/>
        <charset val="1"/>
      </font>
      <fill>
        <patternFill>
          <bgColor rgb="FFFFF2CC"/>
        </patternFill>
      </fill>
    </dxf>
    <dxf>
      <font>
        <b/>
        <color rgb="FF9C5700"/>
        <name val="Arial"/>
        <charset val="1"/>
      </font>
      <fill>
        <patternFill>
          <bgColor rgb="FFFFE699"/>
        </patternFill>
      </fill>
    </dxf>
    <dxf>
      <font>
        <b/>
        <color rgb="FF9C0006"/>
        <name val="Arial"/>
        <charset val="1"/>
      </font>
      <fill>
        <patternFill>
          <bgColor rgb="FFF8CBAD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7F6000"/>
      <rgbColor rgb="FF800080"/>
      <rgbColor rgb="FF008080"/>
      <rgbColor rgb="FFBFBFBF"/>
      <rgbColor rgb="FF808080"/>
      <rgbColor rgb="FF9999FF"/>
      <rgbColor rgb="FF993366"/>
      <rgbColor rgb="FFFFF2CC"/>
      <rgbColor rgb="FFEDEDED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75623"/>
      <rgbColor rgb="FF9C5700"/>
      <rgbColor rgb="FF993366"/>
      <rgbColor rgb="FF1F4E78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cspujakasera0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30"/>
  <sheetViews>
    <sheetView tabSelected="1" topLeftCell="A18" zoomScale="115" zoomScaleNormal="115" workbookViewId="0">
      <selection activeCell="C31" sqref="C31"/>
    </sheetView>
  </sheetViews>
  <sheetFormatPr defaultColWidth="8.7265625" defaultRowHeight="14" x14ac:dyDescent="0.35"/>
  <cols>
    <col min="1" max="1" width="4" style="1" customWidth="1"/>
    <col min="2" max="2" width="28" style="1" customWidth="1"/>
    <col min="3" max="3" width="95" style="1" customWidth="1"/>
    <col min="4" max="16384" width="8.7265625" style="1"/>
  </cols>
  <sheetData>
    <row r="1" spans="2:3" x14ac:dyDescent="0.35">
      <c r="B1" s="27"/>
      <c r="C1" s="27"/>
    </row>
    <row r="2" spans="2:3" ht="20" x14ac:dyDescent="0.35">
      <c r="B2" s="30" t="s">
        <v>0</v>
      </c>
      <c r="C2" s="30"/>
    </row>
    <row r="3" spans="2:3" x14ac:dyDescent="0.35">
      <c r="B3" s="27"/>
      <c r="C3" s="27"/>
    </row>
    <row r="4" spans="2:3" x14ac:dyDescent="0.35">
      <c r="B4" s="26" t="s">
        <v>104</v>
      </c>
      <c r="C4" s="26"/>
    </row>
    <row r="5" spans="2:3" x14ac:dyDescent="0.35">
      <c r="B5" s="18" t="s">
        <v>105</v>
      </c>
      <c r="C5" s="19" t="s">
        <v>106</v>
      </c>
    </row>
    <row r="6" spans="2:3" x14ac:dyDescent="0.35">
      <c r="B6" s="18" t="s">
        <v>107</v>
      </c>
      <c r="C6" s="19" t="s">
        <v>108</v>
      </c>
    </row>
    <row r="7" spans="2:3" x14ac:dyDescent="0.35">
      <c r="B7" s="18" t="s">
        <v>1</v>
      </c>
      <c r="C7" s="19" t="s">
        <v>109</v>
      </c>
    </row>
    <row r="8" spans="2:3" x14ac:dyDescent="0.35">
      <c r="B8" s="18" t="s">
        <v>2</v>
      </c>
      <c r="C8" s="19" t="s">
        <v>110</v>
      </c>
    </row>
    <row r="9" spans="2:3" x14ac:dyDescent="0.35">
      <c r="B9" s="18" t="s">
        <v>3</v>
      </c>
      <c r="C9" s="19" t="s">
        <v>111</v>
      </c>
    </row>
    <row r="10" spans="2:3" x14ac:dyDescent="0.35">
      <c r="B10" s="18" t="s">
        <v>4</v>
      </c>
      <c r="C10" s="19" t="s">
        <v>151</v>
      </c>
    </row>
    <row r="11" spans="2:3" x14ac:dyDescent="0.35">
      <c r="B11" s="18" t="s">
        <v>5</v>
      </c>
      <c r="C11" s="20" t="s">
        <v>112</v>
      </c>
    </row>
    <row r="12" spans="2:3" x14ac:dyDescent="0.35">
      <c r="B12" s="18" t="s">
        <v>6</v>
      </c>
      <c r="C12" s="19" t="s">
        <v>152</v>
      </c>
    </row>
    <row r="13" spans="2:3" x14ac:dyDescent="0.35">
      <c r="B13" s="18" t="s">
        <v>7</v>
      </c>
      <c r="C13" s="19" t="s">
        <v>113</v>
      </c>
    </row>
    <row r="14" spans="2:3" x14ac:dyDescent="0.35">
      <c r="B14" s="18" t="s">
        <v>8</v>
      </c>
      <c r="C14" s="19" t="s">
        <v>114</v>
      </c>
    </row>
    <row r="15" spans="2:3" x14ac:dyDescent="0.35">
      <c r="B15" s="18" t="s">
        <v>9</v>
      </c>
      <c r="C15" s="19" t="s">
        <v>115</v>
      </c>
    </row>
    <row r="16" spans="2:3" x14ac:dyDescent="0.35">
      <c r="B16" s="28"/>
      <c r="C16" s="29"/>
    </row>
    <row r="17" spans="2:3" x14ac:dyDescent="0.35">
      <c r="B17" s="26" t="s">
        <v>10</v>
      </c>
      <c r="C17" s="26"/>
    </row>
    <row r="18" spans="2:3" ht="26" x14ac:dyDescent="0.35">
      <c r="B18" s="18" t="s">
        <v>11</v>
      </c>
      <c r="C18" s="19" t="s">
        <v>116</v>
      </c>
    </row>
    <row r="19" spans="2:3" ht="26" x14ac:dyDescent="0.35">
      <c r="B19" s="18" t="s">
        <v>12</v>
      </c>
      <c r="C19" s="19" t="s">
        <v>117</v>
      </c>
    </row>
    <row r="20" spans="2:3" x14ac:dyDescent="0.35">
      <c r="B20" s="18" t="s">
        <v>118</v>
      </c>
      <c r="C20" s="19"/>
    </row>
    <row r="21" spans="2:3" ht="26" x14ac:dyDescent="0.35">
      <c r="B21" s="18" t="s">
        <v>13</v>
      </c>
      <c r="C21" s="19" t="s">
        <v>119</v>
      </c>
    </row>
    <row r="22" spans="2:3" x14ac:dyDescent="0.35">
      <c r="B22" s="18" t="s">
        <v>14</v>
      </c>
      <c r="C22" s="19" t="s">
        <v>120</v>
      </c>
    </row>
    <row r="23" spans="2:3" x14ac:dyDescent="0.35">
      <c r="B23" s="18" t="s">
        <v>15</v>
      </c>
      <c r="C23" s="19" t="s">
        <v>16</v>
      </c>
    </row>
    <row r="24" spans="2:3" x14ac:dyDescent="0.35">
      <c r="B24" s="28"/>
      <c r="C24" s="29"/>
    </row>
    <row r="25" spans="2:3" x14ac:dyDescent="0.35">
      <c r="B25" s="26" t="s">
        <v>17</v>
      </c>
      <c r="C25" s="26"/>
    </row>
    <row r="26" spans="2:3" x14ac:dyDescent="0.35">
      <c r="B26" s="21" t="s">
        <v>18</v>
      </c>
      <c r="C26" s="19" t="s">
        <v>121</v>
      </c>
    </row>
    <row r="27" spans="2:3" x14ac:dyDescent="0.35">
      <c r="B27" s="22" t="s">
        <v>19</v>
      </c>
      <c r="C27" s="19" t="s">
        <v>20</v>
      </c>
    </row>
    <row r="28" spans="2:3" x14ac:dyDescent="0.35">
      <c r="B28" s="23" t="s">
        <v>21</v>
      </c>
      <c r="C28" s="19" t="s">
        <v>122</v>
      </c>
    </row>
    <row r="29" spans="2:3" x14ac:dyDescent="0.35">
      <c r="B29" s="24" t="s">
        <v>22</v>
      </c>
      <c r="C29" s="19" t="s">
        <v>123</v>
      </c>
    </row>
    <row r="30" spans="2:3" x14ac:dyDescent="0.35">
      <c r="B30" s="25" t="s">
        <v>23</v>
      </c>
      <c r="C30" s="19"/>
    </row>
  </sheetData>
  <mergeCells count="8">
    <mergeCell ref="B25:C25"/>
    <mergeCell ref="B3:C3"/>
    <mergeCell ref="B16:C16"/>
    <mergeCell ref="B24:C24"/>
    <mergeCell ref="B1:C1"/>
    <mergeCell ref="B2:C2"/>
    <mergeCell ref="B4:C4"/>
    <mergeCell ref="B17:C17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"/>
  <sheetViews>
    <sheetView zoomScaleNormal="100" workbookViewId="0">
      <pane xSplit="3" ySplit="3" topLeftCell="O4" activePane="bottomRight" state="frozen"/>
      <selection pane="topRight" activeCell="D1" sqref="D1"/>
      <selection pane="bottomLeft" activeCell="A4" sqref="A4"/>
      <selection pane="bottomRight" activeCell="P5" sqref="P5"/>
    </sheetView>
  </sheetViews>
  <sheetFormatPr defaultColWidth="8.7265625" defaultRowHeight="14.5" x14ac:dyDescent="0.35"/>
  <cols>
    <col min="1" max="1" width="7.81640625" bestFit="1" customWidth="1"/>
    <col min="2" max="3" width="28" customWidth="1"/>
    <col min="4" max="4" width="12" customWidth="1"/>
    <col min="5" max="5" width="16" customWidth="1"/>
    <col min="6" max="6" width="17.81640625" bestFit="1" customWidth="1"/>
    <col min="7" max="7" width="18.26953125" bestFit="1" customWidth="1"/>
    <col min="8" max="8" width="20.7265625" bestFit="1" customWidth="1"/>
    <col min="9" max="9" width="15" customWidth="1"/>
    <col min="10" max="10" width="20" bestFit="1" customWidth="1"/>
    <col min="11" max="11" width="23.26953125" bestFit="1" customWidth="1"/>
    <col min="12" max="12" width="20" bestFit="1" customWidth="1"/>
    <col min="13" max="13" width="12.54296875" bestFit="1" customWidth="1"/>
    <col min="14" max="14" width="17.26953125" bestFit="1" customWidth="1"/>
    <col min="15" max="15" width="17.81640625" bestFit="1" customWidth="1"/>
    <col min="16" max="16" width="32.26953125" bestFit="1" customWidth="1"/>
    <col min="17" max="17" width="21.54296875" bestFit="1" customWidth="1"/>
    <col min="18" max="18" width="39.81640625" bestFit="1" customWidth="1"/>
  </cols>
  <sheetData>
    <row r="1" spans="1:18" ht="17.5" x14ac:dyDescent="0.35">
      <c r="A1" s="31" t="s">
        <v>124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x14ac:dyDescent="0.35">
      <c r="A2" s="15" t="s">
        <v>24</v>
      </c>
      <c r="B2" s="16">
        <f ca="1">TODAY()</f>
        <v>46179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17" customFormat="1" ht="42" customHeight="1" x14ac:dyDescent="0.35">
      <c r="A3" s="11" t="s">
        <v>125</v>
      </c>
      <c r="B3" s="11" t="s">
        <v>25</v>
      </c>
      <c r="C3" s="11" t="s">
        <v>26</v>
      </c>
      <c r="D3" s="11" t="s">
        <v>27</v>
      </c>
      <c r="E3" s="11" t="s">
        <v>28</v>
      </c>
      <c r="F3" s="11" t="s">
        <v>29</v>
      </c>
      <c r="G3" s="11" t="s">
        <v>30</v>
      </c>
      <c r="H3" s="11" t="s">
        <v>31</v>
      </c>
      <c r="I3" s="11" t="s">
        <v>32</v>
      </c>
      <c r="J3" s="11" t="s">
        <v>33</v>
      </c>
      <c r="K3" s="11" t="s">
        <v>126</v>
      </c>
      <c r="L3" s="11" t="s">
        <v>34</v>
      </c>
      <c r="M3" s="11" t="s">
        <v>127</v>
      </c>
      <c r="N3" s="11" t="s">
        <v>128</v>
      </c>
      <c r="O3" s="11" t="s">
        <v>129</v>
      </c>
      <c r="P3" s="11" t="s">
        <v>130</v>
      </c>
      <c r="Q3" s="11" t="s">
        <v>131</v>
      </c>
      <c r="R3" s="11" t="s">
        <v>35</v>
      </c>
    </row>
    <row r="4" spans="1:18" ht="45.75" customHeight="1" x14ac:dyDescent="0.35">
      <c r="A4" s="5">
        <v>1</v>
      </c>
      <c r="B4" s="5"/>
      <c r="C4" s="5"/>
      <c r="D4" s="5"/>
      <c r="E4" s="5"/>
      <c r="F4" s="6"/>
      <c r="G4" s="5"/>
      <c r="H4" s="5"/>
      <c r="I4" s="6"/>
      <c r="J4" s="5"/>
      <c r="K4" s="5"/>
      <c r="L4" s="6" t="str">
        <f>IF(OR(ISBLANK(K4),LEFT(K4,1)="&lt;"),"",DATE(IFERROR(VALUE(LEFT(K4,4)),0)+4,6,30))</f>
        <v/>
      </c>
      <c r="M4" s="14"/>
      <c r="N4" s="5" t="str">
        <f t="shared" ref="N4:N10" si="0">IF(L4="","— populate —",IF(O4="Other CS","MONITOR ONLY",IF(M4&lt;0,"OVERDUE",IF(M4&lt;=30,"DUE WITHIN 30 DAYS",IF(M4&lt;=90,"DUE WITHIN 90 DAYS","COMFORTABLE")))))</f>
        <v>— populate —</v>
      </c>
      <c r="O4" s="5"/>
      <c r="P4" s="5"/>
      <c r="Q4" s="5"/>
      <c r="R4" s="5"/>
    </row>
    <row r="5" spans="1:18" ht="45.75" customHeight="1" x14ac:dyDescent="0.35">
      <c r="A5" s="5">
        <v>2</v>
      </c>
      <c r="B5" s="5"/>
      <c r="C5" s="5"/>
      <c r="D5" s="5"/>
      <c r="E5" s="5"/>
      <c r="F5" s="6"/>
      <c r="G5" s="5"/>
      <c r="H5" s="5"/>
      <c r="I5" s="6"/>
      <c r="J5" s="5"/>
      <c r="K5" s="5"/>
      <c r="L5" s="6" t="str">
        <f t="shared" ref="L5:L10" si="1">IF(OR(ISBLANK(K5),LEFT(K5,1)="&lt;"),"",DATE(IFERROR(VALUE(LEFT(K5,4)),0)+4,6,30))</f>
        <v/>
      </c>
      <c r="M5" s="14"/>
      <c r="N5" s="5" t="str">
        <f t="shared" si="0"/>
        <v>— populate —</v>
      </c>
      <c r="O5" s="5"/>
      <c r="P5" s="5"/>
      <c r="Q5" s="5"/>
      <c r="R5" s="5"/>
    </row>
    <row r="6" spans="1:18" ht="45.75" customHeight="1" x14ac:dyDescent="0.35">
      <c r="A6" s="5">
        <v>3</v>
      </c>
      <c r="B6" s="5"/>
      <c r="C6" s="5"/>
      <c r="D6" s="5"/>
      <c r="E6" s="5"/>
      <c r="F6" s="6"/>
      <c r="G6" s="5"/>
      <c r="H6" s="5"/>
      <c r="I6" s="6"/>
      <c r="J6" s="5"/>
      <c r="K6" s="5"/>
      <c r="L6" s="6" t="str">
        <f t="shared" si="1"/>
        <v/>
      </c>
      <c r="M6" s="14"/>
      <c r="N6" s="5" t="str">
        <f t="shared" si="0"/>
        <v>— populate —</v>
      </c>
      <c r="O6" s="5"/>
      <c r="P6" s="5"/>
      <c r="Q6" s="5"/>
      <c r="R6" s="5"/>
    </row>
    <row r="7" spans="1:18" ht="45.75" customHeight="1" x14ac:dyDescent="0.35">
      <c r="A7" s="5">
        <v>4</v>
      </c>
      <c r="B7" s="5"/>
      <c r="C7" s="5"/>
      <c r="D7" s="5"/>
      <c r="E7" s="5"/>
      <c r="F7" s="6"/>
      <c r="G7" s="5"/>
      <c r="H7" s="5"/>
      <c r="I7" s="5"/>
      <c r="J7" s="5"/>
      <c r="K7" s="5"/>
      <c r="L7" s="6" t="str">
        <f t="shared" si="1"/>
        <v/>
      </c>
      <c r="M7" s="14"/>
      <c r="N7" s="5" t="str">
        <f t="shared" si="0"/>
        <v>— populate —</v>
      </c>
      <c r="O7" s="5"/>
      <c r="P7" s="5"/>
      <c r="Q7" s="5"/>
      <c r="R7" s="5"/>
    </row>
    <row r="8" spans="1:18" ht="45.75" customHeight="1" x14ac:dyDescent="0.35">
      <c r="A8" s="5">
        <v>5</v>
      </c>
      <c r="B8" s="5"/>
      <c r="C8" s="5"/>
      <c r="D8" s="5"/>
      <c r="E8" s="5"/>
      <c r="F8" s="6"/>
      <c r="G8" s="5"/>
      <c r="H8" s="5"/>
      <c r="I8" s="5"/>
      <c r="J8" s="5"/>
      <c r="K8" s="5"/>
      <c r="L8" s="6" t="str">
        <f t="shared" si="1"/>
        <v/>
      </c>
      <c r="M8" s="14"/>
      <c r="N8" s="5" t="str">
        <f t="shared" si="0"/>
        <v>— populate —</v>
      </c>
      <c r="O8" s="5"/>
      <c r="P8" s="5"/>
      <c r="Q8" s="5"/>
      <c r="R8" s="5"/>
    </row>
    <row r="9" spans="1:18" ht="45.75" customHeight="1" x14ac:dyDescent="0.35">
      <c r="A9" s="5">
        <v>6</v>
      </c>
      <c r="B9" s="5"/>
      <c r="C9" s="5"/>
      <c r="D9" s="5"/>
      <c r="E9" s="5"/>
      <c r="F9" s="6"/>
      <c r="G9" s="5"/>
      <c r="H9" s="5"/>
      <c r="I9" s="6"/>
      <c r="J9" s="5"/>
      <c r="K9" s="5"/>
      <c r="L9" s="6" t="str">
        <f t="shared" si="1"/>
        <v/>
      </c>
      <c r="M9" s="14"/>
      <c r="N9" s="5" t="str">
        <f t="shared" si="0"/>
        <v>— populate —</v>
      </c>
      <c r="O9" s="5"/>
      <c r="P9" s="5"/>
      <c r="Q9" s="5"/>
      <c r="R9" s="5"/>
    </row>
    <row r="10" spans="1:18" ht="45.75" customHeight="1" x14ac:dyDescent="0.35">
      <c r="A10" s="5">
        <v>7</v>
      </c>
      <c r="B10" s="5"/>
      <c r="C10" s="5"/>
      <c r="D10" s="5"/>
      <c r="E10" s="5"/>
      <c r="F10" s="6"/>
      <c r="G10" s="5"/>
      <c r="H10" s="5"/>
      <c r="I10" s="6"/>
      <c r="J10" s="5"/>
      <c r="K10" s="5"/>
      <c r="L10" s="6" t="str">
        <f t="shared" si="1"/>
        <v/>
      </c>
      <c r="M10" s="14"/>
      <c r="N10" s="5" t="str">
        <f t="shared" si="0"/>
        <v>— populate —</v>
      </c>
      <c r="O10" s="5"/>
      <c r="P10" s="5"/>
      <c r="Q10" s="5"/>
      <c r="R10" s="5"/>
    </row>
  </sheetData>
  <autoFilter ref="A3:R3" xr:uid="{00000000-0001-0000-0100-000000000000}"/>
  <mergeCells count="1">
    <mergeCell ref="A1:R1"/>
  </mergeCells>
  <conditionalFormatting sqref="N4:N10">
    <cfRule type="expression" dxfId="9" priority="2">
      <formula>$N4="OVERDUE"</formula>
    </cfRule>
    <cfRule type="expression" dxfId="8" priority="3">
      <formula>$N4="DUE WITHIN 30 DAYS"</formula>
    </cfRule>
    <cfRule type="expression" dxfId="7" priority="4">
      <formula>$N4="DUE WITHIN 90 DAYS"</formula>
    </cfRule>
    <cfRule type="expression" dxfId="6" priority="5">
      <formula>$N4="COMFORTABLE"</formula>
    </cfRule>
    <cfRule type="expression" dxfId="5" priority="6">
      <formula>$N4="MONITOR ONLY"</formula>
    </cfRule>
  </conditionalFormatting>
  <dataValidations count="2">
    <dataValidation type="list" allowBlank="1" sqref="O4:O10" xr:uid="{00000000-0002-0000-0100-000000000000}">
      <formula1>"Self,Other CS"</formula1>
      <formula2>0</formula2>
    </dataValidation>
    <dataValidation type="list" allowBlank="1" sqref="Q4:Q10" xr:uid="{00000000-0002-0000-0100-000001000000}">
      <formula1>"No,Yes — Mobile,Yes — Email,Yes — Address,Yes — Multiple"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8"/>
  <sheetViews>
    <sheetView topLeftCell="C1" zoomScaleNormal="100" workbookViewId="0">
      <pane ySplit="3" topLeftCell="A4" activePane="bottomLeft" state="frozen"/>
      <selection pane="bottomLeft" activeCell="F9" sqref="F9"/>
    </sheetView>
  </sheetViews>
  <sheetFormatPr defaultColWidth="8.7265625" defaultRowHeight="14" x14ac:dyDescent="0.35"/>
  <cols>
    <col min="1" max="1" width="6" style="3" customWidth="1"/>
    <col min="2" max="2" width="22" style="3" customWidth="1"/>
    <col min="3" max="3" width="24" style="3" customWidth="1"/>
    <col min="4" max="4" width="12" style="3" customWidth="1"/>
    <col min="5" max="7" width="22" style="3" customWidth="1"/>
    <col min="8" max="9" width="16" style="3" customWidth="1"/>
    <col min="10" max="10" width="13" style="3" customWidth="1"/>
    <col min="11" max="11" width="16" style="3" customWidth="1"/>
    <col min="12" max="12" width="14" style="3" customWidth="1"/>
    <col min="13" max="13" width="30" style="3" customWidth="1"/>
    <col min="14" max="16384" width="8.7265625" style="3"/>
  </cols>
  <sheetData>
    <row r="1" spans="1:13" ht="17.5" x14ac:dyDescent="0.35">
      <c r="A1" s="31" t="s">
        <v>132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36" customHeight="1" x14ac:dyDescent="0.35">
      <c r="A2" s="32" t="s">
        <v>150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s="12" customFormat="1" ht="37.5" customHeight="1" x14ac:dyDescent="0.35">
      <c r="A3" s="11" t="s">
        <v>133</v>
      </c>
      <c r="B3" s="11" t="s">
        <v>25</v>
      </c>
      <c r="C3" s="11" t="s">
        <v>40</v>
      </c>
      <c r="D3" s="11" t="s">
        <v>27</v>
      </c>
      <c r="E3" s="11" t="s">
        <v>41</v>
      </c>
      <c r="F3" s="11" t="s">
        <v>42</v>
      </c>
      <c r="G3" s="11" t="s">
        <v>43</v>
      </c>
      <c r="H3" s="11" t="s">
        <v>44</v>
      </c>
      <c r="I3" s="11" t="s">
        <v>134</v>
      </c>
      <c r="J3" s="11" t="s">
        <v>45</v>
      </c>
      <c r="K3" s="11" t="s">
        <v>46</v>
      </c>
      <c r="L3" s="11" t="s">
        <v>47</v>
      </c>
      <c r="M3" s="11" t="s">
        <v>48</v>
      </c>
    </row>
    <row r="4" spans="1:13" ht="27.75" customHeight="1" x14ac:dyDescent="0.35">
      <c r="A4" s="5"/>
      <c r="B4" s="5"/>
      <c r="C4" s="5"/>
      <c r="D4" s="5"/>
      <c r="E4" s="5"/>
      <c r="F4" s="5"/>
      <c r="G4" s="5"/>
      <c r="H4" s="6"/>
      <c r="I4" s="6" t="str">
        <f t="shared" ref="I4:I18" si="0">IF(ISBLANK(H4),"",H4+30)</f>
        <v/>
      </c>
      <c r="J4" s="14" t="str">
        <f t="shared" ref="J4:J18" ca="1" si="1">IF(I4="","",I4-TODAY())</f>
        <v/>
      </c>
      <c r="K4" s="5"/>
      <c r="L4" s="5"/>
      <c r="M4" s="5"/>
    </row>
    <row r="5" spans="1:13" ht="27.75" customHeight="1" x14ac:dyDescent="0.35">
      <c r="A5" s="5"/>
      <c r="B5" s="5"/>
      <c r="C5" s="5"/>
      <c r="D5" s="5"/>
      <c r="E5" s="5"/>
      <c r="F5" s="5"/>
      <c r="G5" s="5"/>
      <c r="H5" s="6"/>
      <c r="I5" s="6" t="str">
        <f t="shared" si="0"/>
        <v/>
      </c>
      <c r="J5" s="14" t="str">
        <f t="shared" ca="1" si="1"/>
        <v/>
      </c>
      <c r="K5" s="5"/>
      <c r="L5" s="5"/>
      <c r="M5" s="5"/>
    </row>
    <row r="6" spans="1:13" ht="27.75" customHeight="1" x14ac:dyDescent="0.35">
      <c r="A6" s="5"/>
      <c r="B6" s="5"/>
      <c r="C6" s="5"/>
      <c r="D6" s="5"/>
      <c r="E6" s="5"/>
      <c r="F6" s="5"/>
      <c r="G6" s="5"/>
      <c r="H6" s="6"/>
      <c r="I6" s="6" t="str">
        <f t="shared" si="0"/>
        <v/>
      </c>
      <c r="J6" s="14" t="str">
        <f t="shared" ca="1" si="1"/>
        <v/>
      </c>
      <c r="K6" s="5"/>
      <c r="L6" s="5"/>
      <c r="M6" s="5"/>
    </row>
    <row r="7" spans="1:13" ht="27.75" customHeight="1" x14ac:dyDescent="0.35">
      <c r="A7" s="5"/>
      <c r="B7" s="5"/>
      <c r="C7" s="5"/>
      <c r="D7" s="5"/>
      <c r="E7" s="5"/>
      <c r="F7" s="5"/>
      <c r="G7" s="5"/>
      <c r="H7" s="6"/>
      <c r="I7" s="6" t="str">
        <f t="shared" si="0"/>
        <v/>
      </c>
      <c r="J7" s="14" t="str">
        <f t="shared" ca="1" si="1"/>
        <v/>
      </c>
      <c r="K7" s="5"/>
      <c r="L7" s="5"/>
      <c r="M7" s="5"/>
    </row>
    <row r="8" spans="1:13" ht="27.75" customHeight="1" x14ac:dyDescent="0.35">
      <c r="A8" s="5"/>
      <c r="B8" s="5"/>
      <c r="C8" s="5"/>
      <c r="D8" s="5"/>
      <c r="E8" s="5"/>
      <c r="F8" s="5"/>
      <c r="G8" s="5"/>
      <c r="H8" s="6"/>
      <c r="I8" s="6" t="str">
        <f t="shared" si="0"/>
        <v/>
      </c>
      <c r="J8" s="14" t="str">
        <f t="shared" ca="1" si="1"/>
        <v/>
      </c>
      <c r="K8" s="5"/>
      <c r="L8" s="5"/>
      <c r="M8" s="5"/>
    </row>
    <row r="9" spans="1:13" ht="27.75" customHeight="1" x14ac:dyDescent="0.35">
      <c r="A9" s="5"/>
      <c r="B9" s="5"/>
      <c r="C9" s="5"/>
      <c r="D9" s="5"/>
      <c r="E9" s="5"/>
      <c r="F9" s="5"/>
      <c r="G9" s="5"/>
      <c r="H9" s="6"/>
      <c r="I9" s="6" t="str">
        <f t="shared" si="0"/>
        <v/>
      </c>
      <c r="J9" s="14" t="str">
        <f t="shared" ca="1" si="1"/>
        <v/>
      </c>
      <c r="K9" s="5"/>
      <c r="L9" s="5"/>
      <c r="M9" s="5"/>
    </row>
    <row r="10" spans="1:13" ht="27.75" customHeight="1" x14ac:dyDescent="0.35">
      <c r="A10" s="5"/>
      <c r="B10" s="5"/>
      <c r="C10" s="5"/>
      <c r="D10" s="5"/>
      <c r="E10" s="5"/>
      <c r="F10" s="5"/>
      <c r="G10" s="5"/>
      <c r="H10" s="6"/>
      <c r="I10" s="6" t="str">
        <f t="shared" si="0"/>
        <v/>
      </c>
      <c r="J10" s="14" t="str">
        <f t="shared" ca="1" si="1"/>
        <v/>
      </c>
      <c r="K10" s="5"/>
      <c r="L10" s="5"/>
      <c r="M10" s="5"/>
    </row>
    <row r="11" spans="1:13" ht="27.75" customHeight="1" x14ac:dyDescent="0.35">
      <c r="A11" s="5"/>
      <c r="B11" s="5"/>
      <c r="C11" s="5"/>
      <c r="D11" s="5"/>
      <c r="E11" s="5"/>
      <c r="F11" s="5"/>
      <c r="G11" s="5"/>
      <c r="H11" s="6"/>
      <c r="I11" s="6" t="str">
        <f t="shared" si="0"/>
        <v/>
      </c>
      <c r="J11" s="14" t="str">
        <f t="shared" ca="1" si="1"/>
        <v/>
      </c>
      <c r="K11" s="5"/>
      <c r="L11" s="5"/>
      <c r="M11" s="5"/>
    </row>
    <row r="12" spans="1:13" ht="27.75" customHeight="1" x14ac:dyDescent="0.35">
      <c r="A12" s="5"/>
      <c r="B12" s="5"/>
      <c r="C12" s="5"/>
      <c r="D12" s="5"/>
      <c r="E12" s="5"/>
      <c r="F12" s="5"/>
      <c r="G12" s="5"/>
      <c r="H12" s="6"/>
      <c r="I12" s="6" t="str">
        <f t="shared" si="0"/>
        <v/>
      </c>
      <c r="J12" s="14" t="str">
        <f t="shared" ca="1" si="1"/>
        <v/>
      </c>
      <c r="K12" s="5"/>
      <c r="L12" s="5"/>
      <c r="M12" s="5"/>
    </row>
    <row r="13" spans="1:13" ht="27.75" customHeight="1" x14ac:dyDescent="0.35">
      <c r="A13" s="5"/>
      <c r="B13" s="5"/>
      <c r="C13" s="5"/>
      <c r="D13" s="5"/>
      <c r="E13" s="5"/>
      <c r="F13" s="5"/>
      <c r="G13" s="5"/>
      <c r="H13" s="6"/>
      <c r="I13" s="6" t="str">
        <f t="shared" si="0"/>
        <v/>
      </c>
      <c r="J13" s="14" t="str">
        <f t="shared" ca="1" si="1"/>
        <v/>
      </c>
      <c r="K13" s="5"/>
      <c r="L13" s="5"/>
      <c r="M13" s="5"/>
    </row>
    <row r="14" spans="1:13" ht="27.75" customHeight="1" x14ac:dyDescent="0.35">
      <c r="A14" s="5"/>
      <c r="B14" s="5"/>
      <c r="C14" s="5"/>
      <c r="D14" s="5"/>
      <c r="E14" s="5"/>
      <c r="F14" s="5"/>
      <c r="G14" s="5"/>
      <c r="H14" s="6"/>
      <c r="I14" s="6" t="str">
        <f t="shared" si="0"/>
        <v/>
      </c>
      <c r="J14" s="14" t="str">
        <f t="shared" ca="1" si="1"/>
        <v/>
      </c>
      <c r="K14" s="5"/>
      <c r="L14" s="5"/>
      <c r="M14" s="5"/>
    </row>
    <row r="15" spans="1:13" ht="27.75" customHeight="1" x14ac:dyDescent="0.35">
      <c r="A15" s="5"/>
      <c r="B15" s="5"/>
      <c r="C15" s="5"/>
      <c r="D15" s="5"/>
      <c r="E15" s="5"/>
      <c r="F15" s="5"/>
      <c r="G15" s="5"/>
      <c r="H15" s="6"/>
      <c r="I15" s="6" t="str">
        <f t="shared" si="0"/>
        <v/>
      </c>
      <c r="J15" s="14" t="str">
        <f t="shared" ca="1" si="1"/>
        <v/>
      </c>
      <c r="K15" s="5"/>
      <c r="L15" s="5"/>
      <c r="M15" s="5"/>
    </row>
    <row r="16" spans="1:13" ht="27.75" customHeight="1" x14ac:dyDescent="0.35">
      <c r="A16" s="5"/>
      <c r="B16" s="5"/>
      <c r="C16" s="5"/>
      <c r="D16" s="5"/>
      <c r="E16" s="5"/>
      <c r="F16" s="5"/>
      <c r="G16" s="5"/>
      <c r="H16" s="6"/>
      <c r="I16" s="6" t="str">
        <f t="shared" si="0"/>
        <v/>
      </c>
      <c r="J16" s="14" t="str">
        <f t="shared" ca="1" si="1"/>
        <v/>
      </c>
      <c r="K16" s="5"/>
      <c r="L16" s="5"/>
      <c r="M16" s="5"/>
    </row>
    <row r="17" spans="1:13" ht="27.75" customHeight="1" x14ac:dyDescent="0.35">
      <c r="A17" s="5"/>
      <c r="B17" s="5"/>
      <c r="C17" s="5"/>
      <c r="D17" s="5"/>
      <c r="E17" s="5"/>
      <c r="F17" s="5"/>
      <c r="G17" s="5"/>
      <c r="H17" s="6"/>
      <c r="I17" s="6" t="str">
        <f t="shared" si="0"/>
        <v/>
      </c>
      <c r="J17" s="14" t="str">
        <f t="shared" ca="1" si="1"/>
        <v/>
      </c>
      <c r="K17" s="5"/>
      <c r="L17" s="5"/>
      <c r="M17" s="5"/>
    </row>
    <row r="18" spans="1:13" ht="27.75" customHeight="1" x14ac:dyDescent="0.35">
      <c r="A18" s="5"/>
      <c r="B18" s="5"/>
      <c r="C18" s="5"/>
      <c r="D18" s="5"/>
      <c r="E18" s="5"/>
      <c r="F18" s="5"/>
      <c r="G18" s="5"/>
      <c r="H18" s="6"/>
      <c r="I18" s="6" t="str">
        <f t="shared" si="0"/>
        <v/>
      </c>
      <c r="J18" s="14" t="str">
        <f t="shared" ca="1" si="1"/>
        <v/>
      </c>
      <c r="K18" s="5"/>
      <c r="L18" s="5"/>
      <c r="M18" s="5"/>
    </row>
  </sheetData>
  <autoFilter ref="A3:M3" xr:uid="{00000000-0001-0000-0200-000000000000}"/>
  <mergeCells count="2">
    <mergeCell ref="A1:M1"/>
    <mergeCell ref="A2:M2"/>
  </mergeCells>
  <conditionalFormatting sqref="J4:J18">
    <cfRule type="expression" dxfId="4" priority="2">
      <formula>AND($I4&lt;&gt;"",$J4&lt;0)</formula>
    </cfRule>
    <cfRule type="expression" dxfId="3" priority="3">
      <formula>AND($I4&lt;&gt;"",$J4&gt;=0,$J4&lt;=7)</formula>
    </cfRule>
    <cfRule type="expression" dxfId="2" priority="4">
      <formula>AND($I4&lt;&gt;"",$J4&gt;7,$J4&lt;=15)</formula>
    </cfRule>
  </conditionalFormatting>
  <dataValidations count="2">
    <dataValidation type="list" allowBlank="1" sqref="E4:E18" xr:uid="{00000000-0002-0000-0200-000000000000}">
      <formula1>"Mobile Number,Email ID,Residential Address — Present,Residential Address — Permanent,Multiple (Mobile+Email+Address)"</formula1>
      <formula2>0</formula2>
    </dataValidation>
    <dataValidation type="list" allowBlank="1" sqref="K4:K18" xr:uid="{00000000-0002-0000-0200-000001000000}">
      <formula1>"Not yet filed,Documents collecting,Form drafted,DSC pending,Filed — within 30 days,Filed — LATE,Additional fee paid"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"/>
  <sheetViews>
    <sheetView topLeftCell="B1" zoomScale="115" zoomScaleNormal="115" workbookViewId="0">
      <pane ySplit="3" topLeftCell="A5" activePane="bottomLeft" state="frozen"/>
      <selection pane="bottomLeft" activeCell="F7" sqref="F7"/>
    </sheetView>
  </sheetViews>
  <sheetFormatPr defaultColWidth="8.7265625" defaultRowHeight="14" x14ac:dyDescent="0.35"/>
  <cols>
    <col min="1" max="1" width="6" style="2" customWidth="1"/>
    <col min="2" max="2" width="24" style="2" customWidth="1"/>
    <col min="3" max="3" width="12" style="2" customWidth="1"/>
    <col min="4" max="4" width="22" style="2" customWidth="1"/>
    <col min="5" max="5" width="30" style="2" hidden="1" customWidth="1"/>
    <col min="6" max="6" width="28" style="2" customWidth="1"/>
    <col min="7" max="7" width="28.7265625" style="2" customWidth="1"/>
    <col min="8" max="8" width="15" style="2" customWidth="1"/>
    <col min="9" max="9" width="14.453125" style="2" customWidth="1"/>
    <col min="10" max="10" width="22.54296875" style="2" customWidth="1"/>
    <col min="11" max="11" width="16" style="2" customWidth="1"/>
    <col min="12" max="12" width="40" style="2" customWidth="1"/>
    <col min="13" max="16384" width="8.7265625" style="2"/>
  </cols>
  <sheetData>
    <row r="1" spans="1:12" ht="17.5" x14ac:dyDescent="0.35">
      <c r="A1" s="31" t="s">
        <v>49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45.75" customHeight="1" x14ac:dyDescent="0.35">
      <c r="A2" s="32" t="s">
        <v>149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s="12" customFormat="1" ht="42" customHeight="1" x14ac:dyDescent="0.35">
      <c r="A3" s="11" t="s">
        <v>125</v>
      </c>
      <c r="B3" s="11" t="s">
        <v>40</v>
      </c>
      <c r="C3" s="11" t="s">
        <v>27</v>
      </c>
      <c r="D3" s="11" t="s">
        <v>50</v>
      </c>
      <c r="E3" s="11" t="s">
        <v>51</v>
      </c>
      <c r="F3" s="11" t="s">
        <v>135</v>
      </c>
      <c r="G3" s="11" t="s">
        <v>136</v>
      </c>
      <c r="H3" s="11" t="s">
        <v>137</v>
      </c>
      <c r="I3" s="11" t="s">
        <v>127</v>
      </c>
      <c r="J3" s="11" t="s">
        <v>52</v>
      </c>
      <c r="K3" s="11" t="s">
        <v>138</v>
      </c>
      <c r="L3" s="11" t="s">
        <v>53</v>
      </c>
    </row>
    <row r="4" spans="1:12" ht="33.75" customHeight="1" x14ac:dyDescent="0.35">
      <c r="A4" s="5">
        <v>1</v>
      </c>
      <c r="B4" s="5" t="s">
        <v>38</v>
      </c>
      <c r="C4" s="5" t="s">
        <v>39</v>
      </c>
      <c r="D4" s="5" t="s">
        <v>36</v>
      </c>
      <c r="E4" s="5" t="s">
        <v>54</v>
      </c>
      <c r="F4" s="5">
        <v>9801461670</v>
      </c>
      <c r="G4" s="13" t="s">
        <v>139</v>
      </c>
      <c r="H4" s="6">
        <v>46934</v>
      </c>
      <c r="I4" s="14">
        <f t="shared" ref="I4:I11" ca="1" si="0">IF(ISBLANK(H4),"",H4-TODAY())</f>
        <v>755</v>
      </c>
      <c r="J4" s="5" t="s">
        <v>37</v>
      </c>
      <c r="K4" s="6"/>
      <c r="L4" s="5" t="s">
        <v>55</v>
      </c>
    </row>
    <row r="5" spans="1:12" ht="33.75" customHeight="1" x14ac:dyDescent="0.35">
      <c r="A5" s="5"/>
      <c r="B5" s="5"/>
      <c r="C5" s="5"/>
      <c r="D5" s="5"/>
      <c r="E5" s="5"/>
      <c r="F5" s="5"/>
      <c r="G5" s="13"/>
      <c r="H5" s="6"/>
      <c r="I5" s="14"/>
      <c r="J5" s="5"/>
      <c r="K5" s="6"/>
      <c r="L5" s="5"/>
    </row>
    <row r="6" spans="1:12" ht="27.75" customHeight="1" x14ac:dyDescent="0.35">
      <c r="A6" s="5"/>
      <c r="B6" s="5"/>
      <c r="C6" s="5"/>
      <c r="D6" s="5"/>
      <c r="E6" s="5"/>
      <c r="F6" s="5"/>
      <c r="G6" s="5"/>
      <c r="H6" s="6"/>
      <c r="I6" s="14" t="str">
        <f t="shared" ca="1" si="0"/>
        <v/>
      </c>
      <c r="J6" s="5"/>
      <c r="K6" s="6"/>
      <c r="L6" s="5"/>
    </row>
    <row r="7" spans="1:12" ht="27.75" customHeight="1" x14ac:dyDescent="0.35">
      <c r="A7" s="5"/>
      <c r="B7" s="5"/>
      <c r="C7" s="5"/>
      <c r="D7" s="5"/>
      <c r="E7" s="5"/>
      <c r="F7" s="5"/>
      <c r="G7" s="5"/>
      <c r="H7" s="6"/>
      <c r="I7" s="14" t="str">
        <f t="shared" ca="1" si="0"/>
        <v/>
      </c>
      <c r="J7" s="5"/>
      <c r="K7" s="6"/>
      <c r="L7" s="5"/>
    </row>
    <row r="8" spans="1:12" ht="27.75" customHeight="1" x14ac:dyDescent="0.35">
      <c r="A8" s="5"/>
      <c r="B8" s="5"/>
      <c r="C8" s="5"/>
      <c r="D8" s="5"/>
      <c r="E8" s="5"/>
      <c r="F8" s="5"/>
      <c r="G8" s="5"/>
      <c r="H8" s="6"/>
      <c r="I8" s="14" t="str">
        <f t="shared" ca="1" si="0"/>
        <v/>
      </c>
      <c r="J8" s="5"/>
      <c r="K8" s="6"/>
      <c r="L8" s="5"/>
    </row>
    <row r="9" spans="1:12" ht="27.75" customHeight="1" x14ac:dyDescent="0.35">
      <c r="A9" s="5"/>
      <c r="B9" s="5"/>
      <c r="C9" s="5"/>
      <c r="D9" s="5"/>
      <c r="E9" s="5"/>
      <c r="F9" s="5"/>
      <c r="G9" s="5"/>
      <c r="H9" s="6"/>
      <c r="I9" s="14" t="str">
        <f t="shared" ca="1" si="0"/>
        <v/>
      </c>
      <c r="J9" s="5"/>
      <c r="K9" s="6"/>
      <c r="L9" s="5"/>
    </row>
    <row r="10" spans="1:12" ht="27.75" customHeight="1" x14ac:dyDescent="0.35">
      <c r="A10" s="5"/>
      <c r="B10" s="5"/>
      <c r="C10" s="5"/>
      <c r="D10" s="5"/>
      <c r="E10" s="5"/>
      <c r="F10" s="5"/>
      <c r="G10" s="5"/>
      <c r="H10" s="6"/>
      <c r="I10" s="14" t="str">
        <f t="shared" ca="1" si="0"/>
        <v/>
      </c>
      <c r="J10" s="5"/>
      <c r="K10" s="6"/>
      <c r="L10" s="5"/>
    </row>
    <row r="11" spans="1:12" ht="27.75" customHeight="1" x14ac:dyDescent="0.35">
      <c r="A11" s="5"/>
      <c r="B11" s="5"/>
      <c r="C11" s="5"/>
      <c r="D11" s="5"/>
      <c r="E11" s="5"/>
      <c r="F11" s="5"/>
      <c r="G11" s="5"/>
      <c r="H11" s="6"/>
      <c r="I11" s="14" t="str">
        <f t="shared" ca="1" si="0"/>
        <v/>
      </c>
      <c r="J11" s="5"/>
      <c r="K11" s="6"/>
      <c r="L11" s="5"/>
    </row>
  </sheetData>
  <mergeCells count="2">
    <mergeCell ref="A1:L1"/>
    <mergeCell ref="A2:L2"/>
  </mergeCells>
  <dataValidations count="1">
    <dataValidation type="list" allowBlank="1" sqref="J4:J11" xr:uid="{00000000-0002-0000-0300-000000000000}">
      <formula1>"Yes,No,Partial (verbal)"</formula1>
      <formula2>0</formula2>
    </dataValidation>
  </dataValidations>
  <hyperlinks>
    <hyperlink ref="G4" r:id="rId1" xr:uid="{C2CCB8A3-C663-4044-ACF0-A3D381F1021C}"/>
  </hyperlinks>
  <pageMargins left="0.75" right="0.75" top="1" bottom="1" header="0.511811023622047" footer="0.511811023622047"/>
  <pageSetup paperSize="9" orientation="portrait" horizontalDpi="300" verticalDpi="300"/>
  <ignoredErrors>
    <ignoredError sqref="C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6"/>
  <sheetViews>
    <sheetView zoomScaleNormal="100" workbookViewId="0">
      <pane ySplit="3" topLeftCell="A4" activePane="bottomLeft" state="frozen"/>
      <selection pane="bottomLeft" activeCell="A3" sqref="A3:XFD3"/>
    </sheetView>
  </sheetViews>
  <sheetFormatPr defaultColWidth="8.7265625" defaultRowHeight="14" x14ac:dyDescent="0.35"/>
  <cols>
    <col min="1" max="1" width="18" style="3" customWidth="1"/>
    <col min="2" max="2" width="6" style="3" customWidth="1"/>
    <col min="3" max="3" width="70" style="10" customWidth="1"/>
    <col min="4" max="5" width="14" style="3" customWidth="1"/>
    <col min="6" max="6" width="32" style="3" customWidth="1"/>
    <col min="7" max="16384" width="8.7265625" style="3"/>
  </cols>
  <sheetData>
    <row r="1" spans="1:6" ht="17.5" x14ac:dyDescent="0.35">
      <c r="A1" s="31" t="s">
        <v>140</v>
      </c>
      <c r="B1" s="31"/>
      <c r="C1" s="31"/>
      <c r="D1" s="31"/>
      <c r="E1" s="31"/>
      <c r="F1" s="31"/>
    </row>
    <row r="2" spans="1:6" ht="30" customHeight="1" x14ac:dyDescent="0.35">
      <c r="A2" s="34" t="s">
        <v>141</v>
      </c>
      <c r="B2" s="34"/>
      <c r="C2" s="34"/>
      <c r="D2" s="34"/>
      <c r="E2" s="34"/>
      <c r="F2" s="34"/>
    </row>
    <row r="3" spans="1:6" s="12" customFormat="1" x14ac:dyDescent="0.35">
      <c r="A3" s="11" t="s">
        <v>56</v>
      </c>
      <c r="B3" s="11" t="s">
        <v>57</v>
      </c>
      <c r="C3" s="11" t="s">
        <v>58</v>
      </c>
      <c r="D3" s="11" t="s">
        <v>59</v>
      </c>
      <c r="E3" s="11" t="s">
        <v>60</v>
      </c>
      <c r="F3" s="11" t="s">
        <v>61</v>
      </c>
    </row>
    <row r="4" spans="1:6" ht="36" customHeight="1" x14ac:dyDescent="0.35">
      <c r="A4" s="33" t="s">
        <v>142</v>
      </c>
      <c r="B4" s="7">
        <v>1</v>
      </c>
      <c r="C4" s="8" t="s">
        <v>62</v>
      </c>
      <c r="D4" s="7"/>
      <c r="E4" s="7"/>
      <c r="F4" s="7"/>
    </row>
    <row r="5" spans="1:6" ht="36" hidden="1" customHeight="1" x14ac:dyDescent="0.35">
      <c r="A5" s="33"/>
      <c r="B5" s="5">
        <v>2</v>
      </c>
      <c r="C5" s="9" t="s">
        <v>63</v>
      </c>
      <c r="D5" s="5"/>
      <c r="E5" s="5"/>
      <c r="F5" s="5"/>
    </row>
    <row r="6" spans="1:6" ht="36" customHeight="1" x14ac:dyDescent="0.35">
      <c r="A6" s="33"/>
      <c r="B6" s="5">
        <v>2</v>
      </c>
      <c r="C6" s="9" t="s">
        <v>64</v>
      </c>
      <c r="D6" s="5"/>
      <c r="E6" s="5"/>
      <c r="F6" s="5"/>
    </row>
    <row r="7" spans="1:6" ht="46.5" customHeight="1" x14ac:dyDescent="0.35">
      <c r="A7" s="33"/>
      <c r="B7" s="5">
        <v>3</v>
      </c>
      <c r="C7" s="9" t="s">
        <v>65</v>
      </c>
      <c r="D7" s="5"/>
      <c r="E7" s="5"/>
      <c r="F7" s="5"/>
    </row>
    <row r="8" spans="1:6" ht="36" hidden="1" customHeight="1" x14ac:dyDescent="0.35">
      <c r="A8" s="33"/>
      <c r="B8" s="5">
        <v>5</v>
      </c>
      <c r="C8" s="9" t="s">
        <v>66</v>
      </c>
      <c r="D8" s="5"/>
      <c r="E8" s="5"/>
      <c r="F8" s="5"/>
    </row>
    <row r="9" spans="1:6" ht="36" customHeight="1" x14ac:dyDescent="0.35">
      <c r="A9" s="33"/>
      <c r="B9" s="5">
        <v>4</v>
      </c>
      <c r="C9" s="9" t="s">
        <v>143</v>
      </c>
      <c r="D9" s="5"/>
      <c r="E9" s="5"/>
      <c r="F9" s="5"/>
    </row>
    <row r="10" spans="1:6" ht="40.5" customHeight="1" x14ac:dyDescent="0.35">
      <c r="A10" s="33"/>
      <c r="B10" s="5">
        <v>5</v>
      </c>
      <c r="C10" s="9" t="s">
        <v>144</v>
      </c>
      <c r="D10" s="5"/>
      <c r="E10" s="5"/>
      <c r="F10" s="5"/>
    </row>
    <row r="11" spans="1:6" ht="36" customHeight="1" x14ac:dyDescent="0.35">
      <c r="A11" s="33"/>
      <c r="B11" s="5">
        <v>6</v>
      </c>
      <c r="C11" s="9" t="s">
        <v>145</v>
      </c>
      <c r="D11" s="5"/>
      <c r="E11" s="5"/>
      <c r="F11" s="5"/>
    </row>
    <row r="12" spans="1:6" ht="36" customHeight="1" x14ac:dyDescent="0.35">
      <c r="A12" s="33"/>
      <c r="B12" s="5">
        <v>7</v>
      </c>
      <c r="C12" s="9" t="s">
        <v>67</v>
      </c>
      <c r="D12" s="5"/>
      <c r="E12" s="5"/>
      <c r="F12" s="5"/>
    </row>
    <row r="13" spans="1:6" ht="36" customHeight="1" x14ac:dyDescent="0.35">
      <c r="A13" s="33"/>
      <c r="B13" s="5">
        <v>8</v>
      </c>
      <c r="C13" s="9" t="s">
        <v>68</v>
      </c>
      <c r="D13" s="5"/>
      <c r="E13" s="5"/>
      <c r="F13" s="5"/>
    </row>
    <row r="14" spans="1:6" ht="36" customHeight="1" x14ac:dyDescent="0.35">
      <c r="A14" s="33" t="s">
        <v>69</v>
      </c>
      <c r="B14" s="7">
        <v>1</v>
      </c>
      <c r="C14" s="8" t="s">
        <v>70</v>
      </c>
      <c r="D14" s="7"/>
      <c r="E14" s="7"/>
      <c r="F14" s="7"/>
    </row>
    <row r="15" spans="1:6" ht="36" customHeight="1" x14ac:dyDescent="0.35">
      <c r="A15" s="33"/>
      <c r="B15" s="5">
        <v>2</v>
      </c>
      <c r="C15" s="9" t="s">
        <v>71</v>
      </c>
      <c r="D15" s="5"/>
      <c r="E15" s="5"/>
      <c r="F15" s="5"/>
    </row>
    <row r="16" spans="1:6" ht="36" customHeight="1" x14ac:dyDescent="0.35">
      <c r="A16" s="33"/>
      <c r="B16" s="5">
        <v>3</v>
      </c>
      <c r="C16" s="9" t="s">
        <v>72</v>
      </c>
      <c r="D16" s="5"/>
      <c r="E16" s="5"/>
      <c r="F16" s="5"/>
    </row>
    <row r="17" spans="1:6" ht="36" customHeight="1" x14ac:dyDescent="0.35">
      <c r="A17" s="33"/>
      <c r="B17" s="5">
        <v>4</v>
      </c>
      <c r="C17" s="9" t="s">
        <v>73</v>
      </c>
      <c r="D17" s="5"/>
      <c r="E17" s="5"/>
      <c r="F17" s="5"/>
    </row>
    <row r="18" spans="1:6" ht="36" customHeight="1" x14ac:dyDescent="0.35">
      <c r="A18" s="33"/>
      <c r="B18" s="5">
        <v>5</v>
      </c>
      <c r="C18" s="9" t="s">
        <v>74</v>
      </c>
      <c r="D18" s="5"/>
      <c r="E18" s="5"/>
      <c r="F18" s="5"/>
    </row>
    <row r="19" spans="1:6" ht="36" customHeight="1" x14ac:dyDescent="0.35">
      <c r="A19" s="33"/>
      <c r="B19" s="5">
        <v>6</v>
      </c>
      <c r="C19" s="9" t="s">
        <v>75</v>
      </c>
      <c r="D19" s="5"/>
      <c r="E19" s="5"/>
      <c r="F19" s="5"/>
    </row>
    <row r="20" spans="1:6" ht="36" customHeight="1" x14ac:dyDescent="0.35">
      <c r="A20" s="33"/>
      <c r="B20" s="5">
        <v>7</v>
      </c>
      <c r="C20" s="9" t="s">
        <v>76</v>
      </c>
      <c r="D20" s="5"/>
      <c r="E20" s="5"/>
      <c r="F20" s="5"/>
    </row>
    <row r="21" spans="1:6" ht="36" customHeight="1" x14ac:dyDescent="0.35">
      <c r="A21" s="33"/>
      <c r="B21" s="5">
        <v>8</v>
      </c>
      <c r="C21" s="9" t="s">
        <v>77</v>
      </c>
      <c r="D21" s="5"/>
      <c r="E21" s="5"/>
      <c r="F21" s="5"/>
    </row>
    <row r="22" spans="1:6" ht="36" customHeight="1" x14ac:dyDescent="0.35">
      <c r="A22" s="33"/>
      <c r="B22" s="5">
        <v>9</v>
      </c>
      <c r="C22" s="9" t="s">
        <v>78</v>
      </c>
      <c r="D22" s="5"/>
      <c r="E22" s="5"/>
      <c r="F22" s="5"/>
    </row>
    <row r="23" spans="1:6" ht="36" hidden="1" customHeight="1" x14ac:dyDescent="0.35">
      <c r="A23" s="33"/>
      <c r="B23" s="5">
        <v>10</v>
      </c>
      <c r="C23" s="9" t="s">
        <v>79</v>
      </c>
      <c r="D23" s="5"/>
      <c r="E23" s="5"/>
      <c r="F23" s="5"/>
    </row>
    <row r="24" spans="1:6" ht="36" customHeight="1" x14ac:dyDescent="0.35">
      <c r="A24" s="33" t="s">
        <v>80</v>
      </c>
      <c r="B24" s="7">
        <v>1</v>
      </c>
      <c r="C24" s="8" t="s">
        <v>81</v>
      </c>
      <c r="D24" s="7"/>
      <c r="E24" s="7"/>
      <c r="F24" s="7"/>
    </row>
    <row r="25" spans="1:6" ht="36" customHeight="1" x14ac:dyDescent="0.35">
      <c r="A25" s="33"/>
      <c r="B25" s="5">
        <v>2</v>
      </c>
      <c r="C25" s="9" t="s">
        <v>82</v>
      </c>
      <c r="D25" s="5"/>
      <c r="E25" s="5"/>
      <c r="F25" s="5"/>
    </row>
    <row r="26" spans="1:6" ht="36" customHeight="1" x14ac:dyDescent="0.35">
      <c r="A26" s="33"/>
      <c r="B26" s="5">
        <v>3</v>
      </c>
      <c r="C26" s="9" t="s">
        <v>83</v>
      </c>
      <c r="D26" s="5"/>
      <c r="E26" s="5"/>
      <c r="F26" s="5"/>
    </row>
    <row r="27" spans="1:6" ht="36" customHeight="1" x14ac:dyDescent="0.35">
      <c r="A27" s="33"/>
      <c r="B27" s="5">
        <v>4</v>
      </c>
      <c r="C27" s="9" t="s">
        <v>84</v>
      </c>
      <c r="D27" s="5"/>
      <c r="E27" s="5"/>
      <c r="F27" s="5"/>
    </row>
    <row r="28" spans="1:6" ht="36" customHeight="1" x14ac:dyDescent="0.35">
      <c r="A28" s="33"/>
      <c r="B28" s="5">
        <v>5</v>
      </c>
      <c r="C28" s="9" t="s">
        <v>85</v>
      </c>
      <c r="D28" s="5"/>
      <c r="E28" s="5"/>
      <c r="F28" s="5"/>
    </row>
    <row r="29" spans="1:6" ht="36" customHeight="1" x14ac:dyDescent="0.35">
      <c r="A29" s="33"/>
      <c r="B29" s="5">
        <v>6</v>
      </c>
      <c r="C29" s="9" t="s">
        <v>86</v>
      </c>
      <c r="D29" s="5"/>
      <c r="E29" s="5"/>
      <c r="F29" s="5"/>
    </row>
    <row r="30" spans="1:6" ht="36" customHeight="1" x14ac:dyDescent="0.35">
      <c r="A30" s="33" t="s">
        <v>87</v>
      </c>
      <c r="B30" s="7">
        <v>1</v>
      </c>
      <c r="C30" s="8" t="s">
        <v>88</v>
      </c>
      <c r="D30" s="7"/>
      <c r="E30" s="7"/>
      <c r="F30" s="7"/>
    </row>
    <row r="31" spans="1:6" ht="36" customHeight="1" x14ac:dyDescent="0.35">
      <c r="A31" s="33"/>
      <c r="B31" s="5">
        <v>2</v>
      </c>
      <c r="C31" s="9" t="s">
        <v>89</v>
      </c>
      <c r="D31" s="5"/>
      <c r="E31" s="5"/>
      <c r="F31" s="5"/>
    </row>
    <row r="32" spans="1:6" ht="36" customHeight="1" x14ac:dyDescent="0.35">
      <c r="A32" s="33"/>
      <c r="B32" s="5">
        <v>3</v>
      </c>
      <c r="C32" s="9" t="s">
        <v>146</v>
      </c>
      <c r="D32" s="5"/>
      <c r="E32" s="5"/>
      <c r="F32" s="5"/>
    </row>
    <row r="33" spans="1:6" ht="36" customHeight="1" x14ac:dyDescent="0.35">
      <c r="A33" s="33"/>
      <c r="B33" s="5">
        <v>4</v>
      </c>
      <c r="C33" s="9" t="s">
        <v>147</v>
      </c>
      <c r="D33" s="5"/>
      <c r="E33" s="5"/>
      <c r="F33" s="5"/>
    </row>
    <row r="34" spans="1:6" ht="36" customHeight="1" x14ac:dyDescent="0.35">
      <c r="A34" s="33"/>
      <c r="B34" s="5">
        <v>5</v>
      </c>
      <c r="C34" s="9" t="s">
        <v>148</v>
      </c>
      <c r="D34" s="5"/>
      <c r="E34" s="5"/>
      <c r="F34" s="5"/>
    </row>
    <row r="35" spans="1:6" ht="36" customHeight="1" x14ac:dyDescent="0.35">
      <c r="A35" s="33"/>
      <c r="B35" s="5">
        <v>6</v>
      </c>
      <c r="C35" s="9" t="s">
        <v>90</v>
      </c>
      <c r="D35" s="5"/>
      <c r="E35" s="5"/>
      <c r="F35" s="5"/>
    </row>
    <row r="36" spans="1:6" ht="36" customHeight="1" x14ac:dyDescent="0.35">
      <c r="A36" s="33"/>
      <c r="B36" s="5">
        <v>7</v>
      </c>
      <c r="C36" s="9" t="s">
        <v>91</v>
      </c>
      <c r="D36" s="5"/>
      <c r="E36" s="5"/>
      <c r="F36" s="5"/>
    </row>
  </sheetData>
  <mergeCells count="6">
    <mergeCell ref="A30:A36"/>
    <mergeCell ref="A1:F1"/>
    <mergeCell ref="A2:F2"/>
    <mergeCell ref="A4:A13"/>
    <mergeCell ref="A14:A23"/>
    <mergeCell ref="A24:A29"/>
  </mergeCells>
  <dataValidations count="1">
    <dataValidation type="list" allowBlank="1" sqref="D4:D36" xr:uid="{00000000-0002-0000-0400-000000000000}">
      <formula1>"Not started,In progress,Done,N/A,Awaiting director,Awaiting other CS"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J9" sqref="J9"/>
    </sheetView>
  </sheetViews>
  <sheetFormatPr defaultColWidth="8.7265625" defaultRowHeight="14" x14ac:dyDescent="0.35"/>
  <cols>
    <col min="1" max="1" width="20.81640625" style="3" bestFit="1" customWidth="1"/>
    <col min="2" max="2" width="24" style="3" customWidth="1"/>
    <col min="3" max="3" width="12" style="3" customWidth="1"/>
    <col min="4" max="9" width="15" style="3" customWidth="1"/>
    <col min="10" max="16384" width="8.7265625" style="3"/>
  </cols>
  <sheetData>
    <row r="1" spans="1:9" ht="17.5" x14ac:dyDescent="0.35">
      <c r="A1" s="31" t="s">
        <v>92</v>
      </c>
      <c r="B1" s="31"/>
      <c r="C1" s="31"/>
      <c r="D1" s="31"/>
      <c r="E1" s="31"/>
      <c r="F1" s="31"/>
      <c r="G1" s="31"/>
      <c r="H1" s="31"/>
      <c r="I1" s="31"/>
    </row>
    <row r="2" spans="1:9" x14ac:dyDescent="0.35">
      <c r="A2" s="34" t="s">
        <v>93</v>
      </c>
      <c r="B2" s="34"/>
      <c r="C2" s="34"/>
      <c r="D2" s="34"/>
      <c r="E2" s="34"/>
      <c r="F2" s="34"/>
      <c r="G2" s="34"/>
      <c r="H2" s="34"/>
      <c r="I2" s="34"/>
    </row>
    <row r="3" spans="1:9" ht="33.75" customHeight="1" x14ac:dyDescent="0.35">
      <c r="A3" s="4" t="s">
        <v>25</v>
      </c>
      <c r="B3" s="4" t="s">
        <v>40</v>
      </c>
      <c r="C3" s="4" t="s">
        <v>27</v>
      </c>
      <c r="D3" s="4" t="s">
        <v>94</v>
      </c>
      <c r="E3" s="4" t="s">
        <v>95</v>
      </c>
      <c r="F3" s="4" t="s">
        <v>96</v>
      </c>
      <c r="G3" s="4" t="s">
        <v>97</v>
      </c>
      <c r="H3" s="4" t="s">
        <v>98</v>
      </c>
      <c r="I3" s="4" t="s">
        <v>99</v>
      </c>
    </row>
    <row r="4" spans="1:9" ht="27.75" customHeight="1" x14ac:dyDescent="0.35">
      <c r="A4" s="5">
        <f>'1. Master Tracker'!B4</f>
        <v>0</v>
      </c>
      <c r="B4" s="5">
        <f>'1. Master Tracker'!C4</f>
        <v>0</v>
      </c>
      <c r="C4" s="5">
        <f>'1. Master Tracker'!D4</f>
        <v>0</v>
      </c>
      <c r="D4" s="6" t="str">
        <f>IF('1. Master Tracker'!L4="","",'1. Master Tracker'!L4-90)</f>
        <v/>
      </c>
      <c r="E4" s="6" t="str">
        <f>IF('1. Master Tracker'!L4="","",'1. Master Tracker'!L4-60)</f>
        <v/>
      </c>
      <c r="F4" s="6" t="str">
        <f>IF('1. Master Tracker'!L4="","",'1. Master Tracker'!L4-30)</f>
        <v/>
      </c>
      <c r="G4" s="6" t="str">
        <f>IF('1. Master Tracker'!L4="","",'1. Master Tracker'!L4-15)</f>
        <v/>
      </c>
      <c r="H4" s="6" t="str">
        <f>IF('1. Master Tracker'!L4="","",'1. Master Tracker'!L4-7)</f>
        <v/>
      </c>
      <c r="I4" s="6" t="str">
        <f>IF('1. Master Tracker'!L4="","",'1. Master Tracker'!L4)</f>
        <v/>
      </c>
    </row>
    <row r="5" spans="1:9" ht="27.75" customHeight="1" x14ac:dyDescent="0.35">
      <c r="A5" s="5">
        <f>'1. Master Tracker'!B5</f>
        <v>0</v>
      </c>
      <c r="B5" s="5">
        <f>'1. Master Tracker'!C5</f>
        <v>0</v>
      </c>
      <c r="C5" s="5">
        <f>'1. Master Tracker'!D5</f>
        <v>0</v>
      </c>
      <c r="D5" s="6" t="str">
        <f>IF('1. Master Tracker'!L5="","",'1. Master Tracker'!L5-90)</f>
        <v/>
      </c>
      <c r="E5" s="6" t="str">
        <f>IF('1. Master Tracker'!L5="","",'1. Master Tracker'!L5-60)</f>
        <v/>
      </c>
      <c r="F5" s="6" t="str">
        <f>IF('1. Master Tracker'!L5="","",'1. Master Tracker'!L5-30)</f>
        <v/>
      </c>
      <c r="G5" s="6" t="str">
        <f>IF('1. Master Tracker'!L5="","",'1. Master Tracker'!L5-15)</f>
        <v/>
      </c>
      <c r="H5" s="6" t="str">
        <f>IF('1. Master Tracker'!L5="","",'1. Master Tracker'!L5-7)</f>
        <v/>
      </c>
      <c r="I5" s="6" t="str">
        <f>IF('1. Master Tracker'!L5="","",'1. Master Tracker'!L5)</f>
        <v/>
      </c>
    </row>
    <row r="6" spans="1:9" ht="27.75" customHeight="1" x14ac:dyDescent="0.35">
      <c r="A6" s="5">
        <f>'1. Master Tracker'!B6</f>
        <v>0</v>
      </c>
      <c r="B6" s="5">
        <f>'1. Master Tracker'!C6</f>
        <v>0</v>
      </c>
      <c r="C6" s="5">
        <f>'1. Master Tracker'!D6</f>
        <v>0</v>
      </c>
      <c r="D6" s="6" t="str">
        <f>IF('1. Master Tracker'!L6="","",'1. Master Tracker'!L6-90)</f>
        <v/>
      </c>
      <c r="E6" s="6" t="str">
        <f>IF('1. Master Tracker'!L6="","",'1. Master Tracker'!L6-60)</f>
        <v/>
      </c>
      <c r="F6" s="6" t="str">
        <f>IF('1. Master Tracker'!L6="","",'1. Master Tracker'!L6-30)</f>
        <v/>
      </c>
      <c r="G6" s="6" t="str">
        <f>IF('1. Master Tracker'!L6="","",'1. Master Tracker'!L6-15)</f>
        <v/>
      </c>
      <c r="H6" s="6" t="str">
        <f>IF('1. Master Tracker'!L6="","",'1. Master Tracker'!L6-7)</f>
        <v/>
      </c>
      <c r="I6" s="6" t="str">
        <f>IF('1. Master Tracker'!L6="","",'1. Master Tracker'!L6)</f>
        <v/>
      </c>
    </row>
    <row r="7" spans="1:9" ht="27.75" customHeight="1" x14ac:dyDescent="0.35">
      <c r="A7" s="5">
        <f>'1. Master Tracker'!B7</f>
        <v>0</v>
      </c>
      <c r="B7" s="5">
        <f>'1. Master Tracker'!C7</f>
        <v>0</v>
      </c>
      <c r="C7" s="5">
        <f>'1. Master Tracker'!D7</f>
        <v>0</v>
      </c>
      <c r="D7" s="6" t="str">
        <f>IF('1. Master Tracker'!L7="","",'1. Master Tracker'!L7-90)</f>
        <v/>
      </c>
      <c r="E7" s="6" t="str">
        <f>IF('1. Master Tracker'!L7="","",'1. Master Tracker'!L7-60)</f>
        <v/>
      </c>
      <c r="F7" s="6" t="str">
        <f>IF('1. Master Tracker'!L7="","",'1. Master Tracker'!L7-30)</f>
        <v/>
      </c>
      <c r="G7" s="6" t="str">
        <f>IF('1. Master Tracker'!L7="","",'1. Master Tracker'!L7-15)</f>
        <v/>
      </c>
      <c r="H7" s="6" t="str">
        <f>IF('1. Master Tracker'!L7="","",'1. Master Tracker'!L7-7)</f>
        <v/>
      </c>
      <c r="I7" s="6" t="str">
        <f>IF('1. Master Tracker'!L7="","",'1. Master Tracker'!L7)</f>
        <v/>
      </c>
    </row>
    <row r="8" spans="1:9" ht="27.75" customHeight="1" x14ac:dyDescent="0.35">
      <c r="A8" s="5">
        <f>'1. Master Tracker'!B8</f>
        <v>0</v>
      </c>
      <c r="B8" s="5">
        <f>'1. Master Tracker'!C8</f>
        <v>0</v>
      </c>
      <c r="C8" s="5">
        <f>'1. Master Tracker'!D8</f>
        <v>0</v>
      </c>
      <c r="D8" s="6" t="str">
        <f>IF('1. Master Tracker'!L8="","",'1. Master Tracker'!L8-90)</f>
        <v/>
      </c>
      <c r="E8" s="6" t="str">
        <f>IF('1. Master Tracker'!L8="","",'1. Master Tracker'!L8-60)</f>
        <v/>
      </c>
      <c r="F8" s="6" t="str">
        <f>IF('1. Master Tracker'!L8="","",'1. Master Tracker'!L8-30)</f>
        <v/>
      </c>
      <c r="G8" s="6" t="str">
        <f>IF('1. Master Tracker'!L8="","",'1. Master Tracker'!L8-15)</f>
        <v/>
      </c>
      <c r="H8" s="6" t="str">
        <f>IF('1. Master Tracker'!L8="","",'1. Master Tracker'!L8-7)</f>
        <v/>
      </c>
      <c r="I8" s="6" t="str">
        <f>IF('1. Master Tracker'!L8="","",'1. Master Tracker'!L8)</f>
        <v/>
      </c>
    </row>
    <row r="9" spans="1:9" ht="27.75" customHeight="1" x14ac:dyDescent="0.35">
      <c r="A9" s="5">
        <f>'1. Master Tracker'!B9</f>
        <v>0</v>
      </c>
      <c r="B9" s="5">
        <f>'1. Master Tracker'!C9</f>
        <v>0</v>
      </c>
      <c r="C9" s="5">
        <f>'1. Master Tracker'!D9</f>
        <v>0</v>
      </c>
      <c r="D9" s="6" t="str">
        <f>IF('1. Master Tracker'!L9="","",'1. Master Tracker'!L9-90)</f>
        <v/>
      </c>
      <c r="E9" s="6" t="str">
        <f>IF('1. Master Tracker'!L9="","",'1. Master Tracker'!L9-60)</f>
        <v/>
      </c>
      <c r="F9" s="6" t="str">
        <f>IF('1. Master Tracker'!L9="","",'1. Master Tracker'!L9-30)</f>
        <v/>
      </c>
      <c r="G9" s="6" t="str">
        <f>IF('1. Master Tracker'!L9="","",'1. Master Tracker'!L9-15)</f>
        <v/>
      </c>
      <c r="H9" s="6" t="str">
        <f>IF('1. Master Tracker'!L9="","",'1. Master Tracker'!L9-7)</f>
        <v/>
      </c>
      <c r="I9" s="6" t="str">
        <f>IF('1. Master Tracker'!L9="","",'1. Master Tracker'!L9)</f>
        <v/>
      </c>
    </row>
    <row r="10" spans="1:9" ht="27.75" customHeight="1" x14ac:dyDescent="0.35">
      <c r="A10" s="5">
        <f>'1. Master Tracker'!B10</f>
        <v>0</v>
      </c>
      <c r="B10" s="5">
        <f>'1. Master Tracker'!C10</f>
        <v>0</v>
      </c>
      <c r="C10" s="5">
        <f>'1. Master Tracker'!D10</f>
        <v>0</v>
      </c>
      <c r="D10" s="6" t="str">
        <f>IF('1. Master Tracker'!L10="","",'1. Master Tracker'!L10-90)</f>
        <v/>
      </c>
      <c r="E10" s="6" t="str">
        <f>IF('1. Master Tracker'!L10="","",'1. Master Tracker'!L10-60)</f>
        <v/>
      </c>
      <c r="F10" s="6" t="str">
        <f>IF('1. Master Tracker'!L10="","",'1. Master Tracker'!L10-30)</f>
        <v/>
      </c>
      <c r="G10" s="6" t="str">
        <f>IF('1. Master Tracker'!L10="","",'1. Master Tracker'!L10-15)</f>
        <v/>
      </c>
      <c r="H10" s="6" t="str">
        <f>IF('1. Master Tracker'!L10="","",'1. Master Tracker'!L10-7)</f>
        <v/>
      </c>
      <c r="I10" s="6" t="str">
        <f>IF('1. Master Tracker'!L10="","",'1. Master Tracker'!L10)</f>
        <v/>
      </c>
    </row>
  </sheetData>
  <autoFilter ref="A3:I3" xr:uid="{00000000-0001-0000-0500-000000000000}"/>
  <mergeCells count="2">
    <mergeCell ref="A1:I1"/>
    <mergeCell ref="A2:I2"/>
  </mergeCells>
  <conditionalFormatting sqref="D4:I10">
    <cfRule type="expression" dxfId="1" priority="2">
      <formula>AND(ISNUMBER(D4),D4&lt;=TODAY(),D4&gt;=TODAY()-7)</formula>
    </cfRule>
    <cfRule type="expression" dxfId="0" priority="3">
      <formula>AND(ISNUMBER(D4),D4&lt;TODAY()-7,D4&gt;=TODAY()-30)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"/>
  <sheetViews>
    <sheetView zoomScaleNormal="100" workbookViewId="0">
      <selection activeCell="D8" sqref="D8"/>
    </sheetView>
  </sheetViews>
  <sheetFormatPr defaultColWidth="8.7265625" defaultRowHeight="14" x14ac:dyDescent="0.35"/>
  <cols>
    <col min="1" max="1" width="10" style="3" customWidth="1"/>
    <col min="2" max="2" width="14" style="3" customWidth="1"/>
    <col min="3" max="3" width="20" style="3" customWidth="1"/>
    <col min="4" max="4" width="60" style="3" customWidth="1"/>
    <col min="5" max="16384" width="8.7265625" style="3"/>
  </cols>
  <sheetData>
    <row r="1" spans="1:4" ht="17.5" x14ac:dyDescent="0.35">
      <c r="A1" s="31" t="s">
        <v>100</v>
      </c>
      <c r="B1" s="31"/>
      <c r="C1" s="31"/>
      <c r="D1" s="31"/>
    </row>
    <row r="2" spans="1:4" x14ac:dyDescent="0.35">
      <c r="A2" s="35"/>
      <c r="B2" s="35"/>
      <c r="C2" s="35"/>
      <c r="D2" s="35"/>
    </row>
    <row r="3" spans="1:4" x14ac:dyDescent="0.35">
      <c r="A3" s="4" t="s">
        <v>101</v>
      </c>
      <c r="B3" s="4" t="s">
        <v>60</v>
      </c>
      <c r="C3" s="4" t="s">
        <v>102</v>
      </c>
      <c r="D3" s="4" t="s">
        <v>103</v>
      </c>
    </row>
    <row r="4" spans="1:4" ht="49.5" customHeight="1" x14ac:dyDescent="0.35">
      <c r="A4" s="5"/>
      <c r="B4" s="6"/>
      <c r="C4" s="5"/>
      <c r="D4" s="5"/>
    </row>
  </sheetData>
  <mergeCells count="2">
    <mergeCell ref="A1:D1"/>
    <mergeCell ref="A2:D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 Me</vt:lpstr>
      <vt:lpstr>1. Master Tracker</vt:lpstr>
      <vt:lpstr>2. Change Register</vt:lpstr>
      <vt:lpstr>3. Monitor</vt:lpstr>
      <vt:lpstr>4. Filing Checklist</vt:lpstr>
      <vt:lpstr>5. Action Calendar</vt:lpstr>
      <vt:lpstr>6. Change 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Krati Gupta /Maxwell</dc:creator>
  <dc:description/>
  <cp:lastModifiedBy>Krati Gupta /Maxwell</cp:lastModifiedBy>
  <cp:revision>0</cp:revision>
  <dcterms:created xsi:type="dcterms:W3CDTF">2026-04-19T09:32:19Z</dcterms:created>
  <dcterms:modified xsi:type="dcterms:W3CDTF">2026-06-06T03:59:51Z</dcterms:modified>
  <dc:language>en-US</dc:language>
</cp:coreProperties>
</file>